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<sst xmlns="http://schemas.openxmlformats.org/spreadsheetml/2006/main" count="58" uniqueCount="58">
  <si>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物料名称</t>
  </si>
  <si>
    <t>BOM数量（件）</t>
  </si>
  <si>
    <t>周转箱装箱量（件）</t>
  </si>
  <si>
    <t>JPH</t>
  </si>
  <si>
    <t>2小时需求量（毛需求量）</t>
  </si>
  <si>
    <t>5.19存储区库存信息</t>
  </si>
  <si>
    <t>5.19工位缓存区库存信息</t>
  </si>
  <si>
    <t>安全库存</t>
  </si>
  <si>
    <r>
      <rPr>
        <sz val="12"/>
        <color theme="1"/>
        <rFont val="宋体"/>
        <charset val="134"/>
      </rPr>
      <t>现有库存</t>
    </r>
    <r>
      <rPr>
        <vertAlign val="subscript"/>
        <sz val="12"/>
        <color indexed="8"/>
        <rFont val="宋体"/>
        <charset val="134"/>
      </rPr>
      <t>（</t>
    </r>
    <r>
      <rPr>
        <vertAlign val="subscript"/>
        <sz val="12"/>
        <color indexed="8"/>
        <rFont val="Times New Roman"/>
        <family val="1"/>
        <charset val="0"/>
      </rPr>
      <t>1</t>
    </r>
    <r>
      <rPr>
        <vertAlign val="subscript"/>
        <sz val="12"/>
        <color indexed="8"/>
        <rFont val="宋体"/>
        <charset val="134"/>
      </rPr>
      <t>）</t>
    </r>
  </si>
  <si>
    <r>
      <rPr>
        <sz val="12"/>
        <color theme="1"/>
        <rFont val="宋体"/>
        <charset val="134"/>
      </rPr>
      <t>净需求</t>
    </r>
    <r>
      <rPr>
        <vertAlign val="subscript"/>
        <sz val="12"/>
        <color indexed="8"/>
        <rFont val="宋体"/>
        <charset val="134"/>
      </rPr>
      <t>（</t>
    </r>
    <r>
      <rPr>
        <vertAlign val="subscript"/>
        <sz val="12"/>
        <color indexed="8"/>
        <rFont val="Times New Roman"/>
        <family val="1"/>
        <charset val="0"/>
      </rPr>
      <t>1</t>
    </r>
    <r>
      <rPr>
        <vertAlign val="subscript"/>
        <sz val="12"/>
        <color indexed="8"/>
        <rFont val="宋体"/>
        <charset val="134"/>
      </rPr>
      <t>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</si>
  <si>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</t>
    </r>
    <r>
      <rPr>
        <vertAlign val="subscript"/>
        <sz val="12"/>
        <color indexed="8"/>
        <rFont val="Times New Roman"/>
        <family val="1"/>
        <charset val="0"/>
      </rPr>
      <t>1</t>
    </r>
    <r>
      <rPr>
        <vertAlign val="subscript"/>
        <sz val="12"/>
        <color indexed="8"/>
        <rFont val="宋体"/>
        <charset val="134"/>
      </rPr>
      <t>）</t>
    </r>
    <r>
      <rPr>
        <sz val="12"/>
        <color theme="1"/>
        <rFont val="宋体"/>
        <charset val="134"/>
      </rPr>
      <t>（取整前）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</si>
  <si>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</t>
    </r>
    <r>
      <rPr>
        <vertAlign val="subscript"/>
        <sz val="12"/>
        <color indexed="8"/>
        <rFont val="Times New Roman"/>
        <family val="1"/>
        <charset val="0"/>
      </rPr>
      <t>1</t>
    </r>
    <r>
      <rPr>
        <vertAlign val="subscript"/>
        <sz val="12"/>
        <color indexed="8"/>
        <rFont val="宋体"/>
        <charset val="134"/>
      </rPr>
      <t>）</t>
    </r>
  </si>
  <si>
    <r>
      <rPr>
        <sz val="12"/>
        <color theme="1"/>
        <rFont val="宋体"/>
        <charset val="134"/>
      </rPr>
      <t>实际配送量</t>
    </r>
    <r>
      <rPr>
        <vertAlign val="subscript"/>
        <sz val="12"/>
        <color indexed="8"/>
        <rFont val="宋体"/>
        <charset val="134"/>
      </rPr>
      <t>（</t>
    </r>
    <r>
      <rPr>
        <vertAlign val="subscript"/>
        <sz val="12"/>
        <color indexed="8"/>
        <rFont val="Times New Roman"/>
        <family val="1"/>
        <charset val="0"/>
      </rPr>
      <t>1</t>
    </r>
    <r>
      <rPr>
        <vertAlign val="subscript"/>
        <sz val="12"/>
        <color indexed="8"/>
        <rFont val="宋体"/>
        <charset val="134"/>
      </rPr>
      <t>）</t>
    </r>
  </si>
  <si>
    <r>
      <rPr>
        <sz val="12"/>
        <color theme="1"/>
        <rFont val="宋体"/>
        <charset val="134"/>
      </rPr>
      <t>现有库存</t>
    </r>
    <r>
      <rPr>
        <vertAlign val="subscript"/>
        <sz val="12"/>
        <color indexed="8"/>
        <rFont val="宋体"/>
        <charset val="134"/>
      </rPr>
      <t>（</t>
    </r>
    <r>
      <rPr>
        <vertAlign val="subscript"/>
        <sz val="12"/>
        <color indexed="8"/>
        <rFont val="Times New Roman"/>
        <family val="1"/>
        <charset val="0"/>
      </rPr>
      <t>2</t>
    </r>
    <r>
      <rPr>
        <vertAlign val="subscript"/>
        <sz val="12"/>
        <color indexed="8"/>
        <rFont val="宋体"/>
        <charset val="134"/>
      </rPr>
      <t>）</t>
    </r>
  </si>
  <si>
    <r>
      <rPr>
        <sz val="12"/>
        <color theme="1"/>
        <rFont val="宋体"/>
        <charset val="134"/>
      </rPr>
      <t>净需求</t>
    </r>
    <r>
      <rPr>
        <vertAlign val="subscript"/>
        <sz val="12"/>
        <color indexed="8"/>
        <rFont val="宋体"/>
        <charset val="134"/>
      </rPr>
      <t>（</t>
    </r>
    <r>
      <rPr>
        <vertAlign val="subscript"/>
        <sz val="12"/>
        <color indexed="8"/>
        <rFont val="Times New Roman"/>
        <family val="1"/>
        <charset val="0"/>
      </rPr>
      <t>2</t>
    </r>
    <r>
      <rPr>
        <vertAlign val="subscript"/>
        <sz val="12"/>
        <color indexed="8"/>
        <rFont val="宋体"/>
        <charset val="134"/>
      </rPr>
      <t>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</si>
  <si>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（2）</t>
    </r>
    <r>
      <rPr>
        <sz val="12"/>
        <color theme="1"/>
        <rFont val="宋体"/>
        <charset val="134"/>
      </rPr>
      <t>（取整前）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</si>
  <si>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（2）</t>
    </r>
  </si>
  <si>
    <r>
      <rPr>
        <sz val="12"/>
        <color theme="1"/>
        <rFont val="宋体"/>
        <charset val="134"/>
      </rPr>
      <t>实际配送量</t>
    </r>
    <r>
      <rPr>
        <vertAlign val="subscript"/>
        <sz val="12"/>
        <color indexed="8"/>
        <rFont val="宋体"/>
        <charset val="134"/>
      </rPr>
      <t>（2）</t>
    </r>
  </si>
  <si>
    <r>
      <rPr>
        <sz val="12"/>
        <color theme="1"/>
        <rFont val="宋体"/>
        <charset val="134"/>
      </rPr>
      <t>现有库存</t>
    </r>
    <r>
      <rPr>
        <vertAlign val="subscript"/>
        <sz val="12"/>
        <color indexed="8"/>
        <rFont val="宋体"/>
        <charset val="134"/>
      </rPr>
      <t>（3）</t>
    </r>
  </si>
  <si>
    <r>
      <rPr>
        <sz val="12"/>
        <color theme="1"/>
        <rFont val="宋体"/>
        <charset val="134"/>
      </rPr>
      <t>净需求</t>
    </r>
    <r>
      <rPr>
        <vertAlign val="subscript"/>
        <sz val="12"/>
        <color indexed="8"/>
        <rFont val="宋体"/>
        <charset val="134"/>
      </rPr>
      <t>（3）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</si>
  <si>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（3）</t>
    </r>
    <r>
      <rPr>
        <sz val="12"/>
        <color theme="1"/>
        <rFont val="宋体"/>
        <charset val="134"/>
      </rPr>
      <t>（取整前）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</si>
  <si>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（3）</t>
    </r>
  </si>
  <si>
    <r>
      <rPr>
        <sz val="12"/>
        <color theme="1"/>
        <rFont val="宋体"/>
        <charset val="134"/>
      </rPr>
      <t>实际配送量</t>
    </r>
    <r>
      <rPr>
        <vertAlign val="subscript"/>
        <sz val="12"/>
        <color indexed="8"/>
        <rFont val="宋体"/>
        <charset val="134"/>
      </rPr>
      <t>（3）</t>
    </r>
  </si>
  <si>
    <r>
      <rPr>
        <sz val="12"/>
        <color theme="1"/>
        <rFont val="宋体"/>
        <charset val="134"/>
      </rPr>
      <t>现有库存</t>
    </r>
    <r>
      <rPr>
        <vertAlign val="subscript"/>
        <sz val="12"/>
        <color indexed="8"/>
        <rFont val="宋体"/>
        <charset val="134"/>
      </rPr>
      <t>（4）</t>
    </r>
  </si>
  <si>
    <r>
      <rPr>
        <sz val="12"/>
        <color theme="1"/>
        <rFont val="宋体"/>
        <charset val="134"/>
      </rPr>
      <t>净需求</t>
    </r>
    <r>
      <rPr>
        <vertAlign val="subscript"/>
        <sz val="12"/>
        <color indexed="8"/>
        <rFont val="宋体"/>
        <charset val="134"/>
      </rPr>
      <t>（4）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</si>
  <si>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（4）</t>
    </r>
    <r>
      <rPr>
        <sz val="12"/>
        <color theme="1"/>
        <rFont val="宋体"/>
        <charset val="134"/>
      </rPr>
      <t>（取整前）</t>
    </r>
  </si>
  <si>
    <r>
      <rPr>
        <sz val="12"/>
        <color theme="1"/>
        <rFont val="宋体"/>
        <charset val="134"/>
      </rPr>
      <t>配送箱数</t>
    </r>
    <r>
      <rPr>
        <vertAlign val="subscript"/>
        <sz val="12"/>
        <color indexed="8"/>
        <rFont val="宋体"/>
        <charset val="134"/>
      </rPr>
      <t>（4）</t>
    </r>
  </si>
  <si>
    <r>
      <rPr>
        <sz val="12"/>
        <color theme="1"/>
        <rFont val="宋体"/>
        <charset val="134"/>
      </rPr>
      <t>实际配送量</t>
    </r>
    <r>
      <rPr>
        <vertAlign val="subscript"/>
        <sz val="12"/>
        <color indexed="8"/>
        <rFont val="宋体"/>
        <charset val="134"/>
      </rPr>
      <t>（4）</t>
    </r>
  </si>
  <si>
    <t>主控芯片A</t>
  </si>
  <si>
    <t>扬声器A</t>
  </si>
  <si>
    <t>电子组件A</t>
  </si>
  <si>
    <t>塑料外壳A</t>
  </si>
  <si>
    <t>外包装A</t>
  </si>
  <si>
    <t>防震泡沫板A</t>
  </si>
  <si>
    <t>扬声器B</t>
  </si>
  <si>
    <t>蓝牙模块B</t>
  </si>
  <si>
    <t>头梁伸缩装置B</t>
  </si>
  <si>
    <t>耳罩外壳B</t>
  </si>
  <si>
    <t>外包装B</t>
  </si>
  <si>
    <t>防震泡沫板B</t>
  </si>
  <si>
    <t>主控芯片C</t>
  </si>
  <si>
    <t>扬声器C</t>
  </si>
  <si>
    <t>电子组件C</t>
  </si>
  <si>
    <t>塑料外壳C</t>
  </si>
  <si>
    <t>外包装C</t>
  </si>
  <si>
    <t>防震泡沫板C</t>
  </si>
  <si>
    <t>主控芯片D</t>
  </si>
  <si>
    <t>存储模块D</t>
  </si>
  <si>
    <t>光学模组D</t>
  </si>
  <si>
    <t>塑料外壳D</t>
  </si>
  <si>
    <t>外包装D</t>
  </si>
  <si>
    <t>防震泡沫板D</t>
  </si>
  <si>
    <t>主控芯片E</t>
  </si>
  <si>
    <t>存储模块E</t>
  </si>
  <si>
    <t>传感器模块E</t>
  </si>
  <si>
    <t>镜片E</t>
  </si>
  <si>
    <t>镜框E</t>
  </si>
  <si>
    <t>外包装E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</si>
</sst>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vertAlign val="subscript"/>
      <sz val="12"/>
      <color indexed="8"/>
      <name val="宋体"/>
      <charset val="134"/>
    </font>
    <font>
      <vertAlign val="subscript"/>
      <sz val="12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workbookViewId="0">
      <selection activeCell="A1" sqref="A1"/>
    </sheetView>
  </sheetViews>
  <sheetFormatPr defaultColWidth="9" defaultRowHeight="13.5"/>
  <cols>
    <col min="1" max="1" width="13.875" customWidth="1"/>
    <col min="2" max="2" width="14.125" customWidth="1"/>
    <col min="3" max="3" width="19.125" customWidth="1"/>
    <col min="5" max="5" width="12" customWidth="1"/>
    <col min="6" max="6" width="17.125" customWidth="1"/>
    <col min="7" max="7" width="21.25" customWidth="1"/>
    <col min="8" max="8" width="8.99166666666667" customWidth="1"/>
    <col min="9" max="10" width="12.875" customWidth="1"/>
    <col min="11" max="11" width="15" customWidth="1"/>
    <col min="12" max="12" width="17.5" customWidth="1"/>
    <col min="13" max="13" width="12.875" customWidth="1"/>
    <col min="14" max="14" width="19.125" customWidth="1"/>
    <col min="15" max="15" width="12.875" customWidth="1"/>
    <col min="16" max="16" width="15" customWidth="1"/>
    <col min="17" max="17" width="19.125" customWidth="1"/>
    <col min="18" max="18" width="12.875" customWidth="1"/>
    <col min="19" max="19" width="19.125" customWidth="1"/>
    <col min="20" max="20" width="12.875" customWidth="1"/>
    <col min="21" max="21" width="15" customWidth="1"/>
    <col min="22" max="22" width="19.125" customWidth="1"/>
    <col min="23" max="23" width="12.875" customWidth="1"/>
    <col min="24" max="24" width="19.125" customWidth="1"/>
    <col min="25" max="25" width="12.875" customWidth="1"/>
    <col min="26" max="26" width="15" customWidth="1"/>
    <col min="27" max="27" width="19.125" customWidth="1"/>
    <col min="28" max="28" width="12.875" customWidth="1"/>
  </cols>
  <sheetData>
    <row r="1" ht="33.75" spans="1:2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>
      <c r="A2" s="4" t="s">
        <v>28</v>
      </c>
      <c r="B2" s="2">
        <v>1</v>
      </c>
      <c r="C2" s="3">
        <v>48</v>
      </c>
      <c r="D2" s="3">
        <v>100</v>
      </c>
      <c r="E2" s="3">
        <f t="shared" ref="E2:E31" si="0">2*D2*B2</f>
        <v>200</v>
      </c>
      <c r="F2" s="3">
        <f t="shared" ref="F2:F8" si="1">C2*B2*5</f>
        <v>240</v>
      </c>
      <c r="G2" s="3">
        <v>11</v>
      </c>
      <c r="H2" s="3">
        <v>200</v>
      </c>
      <c r="I2" s="3">
        <f t="shared" ref="I2:I31" si="2">F2+G2</f>
        <v>251</v>
      </c>
      <c r="J2" s="3">
        <f t="shared" ref="J2:J8" si="3">E2-(I2-H2)</f>
        <v>149</v>
      </c>
      <c r="K2" s="3">
        <f t="shared" ref="K2:K31" si="4">J2/C2</f>
        <v>3.10416666666667</v>
      </c>
      <c r="L2" s="3">
        <f t="shared" ref="L2:L31" si="5">ROUNDUP(K2,0)</f>
        <v>4</v>
      </c>
      <c r="M2" s="3">
        <f t="shared" ref="M2:M31" si="6">L2*C2</f>
        <v>192</v>
      </c>
      <c r="N2" s="3">
        <f>M2+I2-E2</f>
        <v>243</v>
      </c>
      <c r="O2" s="3">
        <f t="shared" ref="O2:O31" si="7">E2-(N2-H2)</f>
        <v>157</v>
      </c>
      <c r="P2" s="3">
        <f t="shared" ref="P2:P31" si="8">O2/C2</f>
        <v>3.27083333333333</v>
      </c>
      <c r="Q2" s="3">
        <f t="shared" ref="Q2:Q31" si="9">ROUNDUP(P2,0)</f>
        <v>4</v>
      </c>
      <c r="R2" s="3">
        <f t="shared" ref="R2:R31" si="10">Q2*C2</f>
        <v>192</v>
      </c>
      <c r="S2" s="3">
        <f>R2+N2-E2</f>
        <v>235</v>
      </c>
      <c r="T2" s="3">
        <f t="shared" ref="T2:T31" si="11">E2-(S2-H2)</f>
        <v>165</v>
      </c>
      <c r="U2" s="3">
        <f t="shared" ref="U2:U31" si="12">T2/C2</f>
        <v>3.4375</v>
      </c>
      <c r="V2" s="3">
        <f t="shared" ref="V2:V31" si="13">ROUNDUP(U2,0)</f>
        <v>4</v>
      </c>
      <c r="W2" s="3">
        <f t="shared" ref="W2:W31" si="14">V2*C2</f>
        <v>192</v>
      </c>
      <c r="X2" s="3">
        <f>W2+S2-E2</f>
        <v>227</v>
      </c>
      <c r="Y2" s="3">
        <f t="shared" ref="Y2:Y31" si="15">E2-(X2-H2)</f>
        <v>173</v>
      </c>
      <c r="Z2" s="3">
        <f t="shared" ref="Z2:Z31" si="16">Y2/C2</f>
        <v>3.60416666666667</v>
      </c>
      <c r="AA2" s="3">
        <f t="shared" ref="AA2:AA31" si="17">ROUNDUP(Z2,0)</f>
        <v>4</v>
      </c>
      <c r="AB2" s="3">
        <f t="shared" ref="AB2:AB31" si="18">AA2*C2</f>
        <v>192</v>
      </c>
    </row>
    <row r="3" spans="1:28">
      <c r="A3" s="4" t="s">
        <v>29</v>
      </c>
      <c r="B3" s="2">
        <v>2</v>
      </c>
      <c r="C3" s="3">
        <v>40</v>
      </c>
      <c r="D3" s="3">
        <v>100</v>
      </c>
      <c r="E3" s="3">
        <f t="shared" si="0"/>
        <v>400</v>
      </c>
      <c r="F3" s="3">
        <f t="shared" si="1"/>
        <v>400</v>
      </c>
      <c r="G3" s="3">
        <v>14</v>
      </c>
      <c r="H3" s="3">
        <v>400</v>
      </c>
      <c r="I3" s="3">
        <f t="shared" si="2"/>
        <v>414</v>
      </c>
      <c r="J3" s="3">
        <f t="shared" si="3"/>
        <v>386</v>
      </c>
      <c r="K3" s="3">
        <f t="shared" si="4"/>
        <v>9.65</v>
      </c>
      <c r="L3" s="3">
        <f t="shared" si="5"/>
        <v>10</v>
      </c>
      <c r="M3" s="3">
        <f t="shared" si="6"/>
        <v>400</v>
      </c>
      <c r="N3" s="3">
        <f t="shared" ref="N3:N31" si="19">M3+I3-E3</f>
        <v>414</v>
      </c>
      <c r="O3" s="3">
        <f t="shared" si="7"/>
        <v>386</v>
      </c>
      <c r="P3" s="3">
        <f t="shared" si="8"/>
        <v>9.65</v>
      </c>
      <c r="Q3" s="3">
        <f t="shared" si="9"/>
        <v>10</v>
      </c>
      <c r="R3" s="3">
        <f t="shared" si="10"/>
        <v>400</v>
      </c>
      <c r="S3" s="3">
        <f t="shared" ref="S3:S31" si="20">R3+N3-E3</f>
        <v>414</v>
      </c>
      <c r="T3" s="3">
        <f t="shared" si="11"/>
        <v>386</v>
      </c>
      <c r="U3" s="3">
        <f t="shared" si="12"/>
        <v>9.65</v>
      </c>
      <c r="V3" s="3">
        <f t="shared" si="13"/>
        <v>10</v>
      </c>
      <c r="W3" s="3">
        <f t="shared" si="14"/>
        <v>400</v>
      </c>
      <c r="X3" s="3">
        <f t="shared" ref="X3:X31" si="21">W3+S3-E3</f>
        <v>414</v>
      </c>
      <c r="Y3" s="3">
        <f t="shared" si="15"/>
        <v>386</v>
      </c>
      <c r="Z3" s="3">
        <f t="shared" si="16"/>
        <v>9.65</v>
      </c>
      <c r="AA3" s="3">
        <f t="shared" si="17"/>
        <v>10</v>
      </c>
      <c r="AB3" s="3">
        <f t="shared" si="18"/>
        <v>400</v>
      </c>
    </row>
    <row r="4" spans="1:28">
      <c r="A4" s="4" t="s">
        <v>30</v>
      </c>
      <c r="B4" s="2">
        <v>1</v>
      </c>
      <c r="C4" s="3">
        <v>47</v>
      </c>
      <c r="D4" s="3">
        <v>100</v>
      </c>
      <c r="E4" s="3">
        <f t="shared" si="0"/>
        <v>200</v>
      </c>
      <c r="F4" s="3">
        <f t="shared" si="1"/>
        <v>235</v>
      </c>
      <c r="G4" s="3">
        <v>35</v>
      </c>
      <c r="H4" s="3">
        <v>200</v>
      </c>
      <c r="I4" s="3">
        <f t="shared" si="2"/>
        <v>270</v>
      </c>
      <c r="J4" s="3">
        <f t="shared" si="3"/>
        <v>130</v>
      </c>
      <c r="K4" s="3">
        <f t="shared" si="4"/>
        <v>2.76595744680851</v>
      </c>
      <c r="L4" s="3">
        <f t="shared" si="5"/>
        <v>3</v>
      </c>
      <c r="M4" s="3">
        <f t="shared" si="6"/>
        <v>141</v>
      </c>
      <c r="N4" s="3">
        <f t="shared" si="19"/>
        <v>211</v>
      </c>
      <c r="O4" s="3">
        <f t="shared" si="7"/>
        <v>189</v>
      </c>
      <c r="P4" s="3">
        <f t="shared" si="8"/>
        <v>4.02127659574468</v>
      </c>
      <c r="Q4" s="3">
        <f t="shared" si="9"/>
        <v>5</v>
      </c>
      <c r="R4" s="3">
        <f t="shared" si="10"/>
        <v>235</v>
      </c>
      <c r="S4" s="3">
        <f t="shared" si="20"/>
        <v>246</v>
      </c>
      <c r="T4" s="3">
        <f t="shared" si="11"/>
        <v>154</v>
      </c>
      <c r="U4" s="3">
        <f t="shared" si="12"/>
        <v>3.27659574468085</v>
      </c>
      <c r="V4" s="3">
        <f t="shared" si="13"/>
        <v>4</v>
      </c>
      <c r="W4" s="3">
        <f t="shared" si="14"/>
        <v>188</v>
      </c>
      <c r="X4" s="3">
        <f t="shared" si="21"/>
        <v>234</v>
      </c>
      <c r="Y4" s="3">
        <f t="shared" si="15"/>
        <v>166</v>
      </c>
      <c r="Z4" s="3">
        <f t="shared" si="16"/>
        <v>3.53191489361702</v>
      </c>
      <c r="AA4" s="3">
        <f t="shared" si="17"/>
        <v>4</v>
      </c>
      <c r="AB4" s="3">
        <f t="shared" si="18"/>
        <v>188</v>
      </c>
    </row>
    <row r="5" spans="1:28">
      <c r="A5" s="4" t="s">
        <v>31</v>
      </c>
      <c r="B5" s="2">
        <v>1</v>
      </c>
      <c r="C5" s="3">
        <v>40</v>
      </c>
      <c r="D5" s="3">
        <v>100</v>
      </c>
      <c r="E5" s="3">
        <f t="shared" si="0"/>
        <v>200</v>
      </c>
      <c r="F5" s="3">
        <f t="shared" si="1"/>
        <v>200</v>
      </c>
      <c r="G5" s="3">
        <v>47</v>
      </c>
      <c r="H5" s="3">
        <v>200</v>
      </c>
      <c r="I5" s="3">
        <f t="shared" si="2"/>
        <v>247</v>
      </c>
      <c r="J5" s="3">
        <f t="shared" si="3"/>
        <v>153</v>
      </c>
      <c r="K5" s="3">
        <f t="shared" si="4"/>
        <v>3.825</v>
      </c>
      <c r="L5" s="3">
        <f t="shared" si="5"/>
        <v>4</v>
      </c>
      <c r="M5" s="3">
        <f t="shared" si="6"/>
        <v>160</v>
      </c>
      <c r="N5" s="3">
        <f t="shared" si="19"/>
        <v>207</v>
      </c>
      <c r="O5" s="3">
        <f t="shared" si="7"/>
        <v>193</v>
      </c>
      <c r="P5" s="3">
        <f t="shared" si="8"/>
        <v>4.825</v>
      </c>
      <c r="Q5" s="3">
        <f t="shared" si="9"/>
        <v>5</v>
      </c>
      <c r="R5" s="3">
        <f t="shared" si="10"/>
        <v>200</v>
      </c>
      <c r="S5" s="3">
        <f t="shared" si="20"/>
        <v>207</v>
      </c>
      <c r="T5" s="3">
        <f t="shared" si="11"/>
        <v>193</v>
      </c>
      <c r="U5" s="3">
        <f t="shared" si="12"/>
        <v>4.825</v>
      </c>
      <c r="V5" s="3">
        <f t="shared" si="13"/>
        <v>5</v>
      </c>
      <c r="W5" s="3">
        <f t="shared" si="14"/>
        <v>200</v>
      </c>
      <c r="X5" s="3">
        <f t="shared" si="21"/>
        <v>207</v>
      </c>
      <c r="Y5" s="3">
        <f t="shared" si="15"/>
        <v>193</v>
      </c>
      <c r="Z5" s="3">
        <f t="shared" si="16"/>
        <v>4.825</v>
      </c>
      <c r="AA5" s="3">
        <f t="shared" si="17"/>
        <v>5</v>
      </c>
      <c r="AB5" s="3">
        <f t="shared" si="18"/>
        <v>200</v>
      </c>
    </row>
    <row r="6" spans="1:28">
      <c r="A6" s="4" t="s">
        <v>32</v>
      </c>
      <c r="B6" s="2">
        <v>1</v>
      </c>
      <c r="C6" s="3">
        <v>32</v>
      </c>
      <c r="D6" s="3">
        <v>100</v>
      </c>
      <c r="E6" s="3">
        <f t="shared" si="0"/>
        <v>200</v>
      </c>
      <c r="F6" s="3">
        <f t="shared" si="1"/>
        <v>160</v>
      </c>
      <c r="G6" s="3">
        <v>18</v>
      </c>
      <c r="H6" s="3">
        <v>200</v>
      </c>
      <c r="I6" s="3">
        <f t="shared" si="2"/>
        <v>178</v>
      </c>
      <c r="J6" s="3">
        <f t="shared" si="3"/>
        <v>222</v>
      </c>
      <c r="K6" s="3">
        <f t="shared" si="4"/>
        <v>6.9375</v>
      </c>
      <c r="L6" s="3">
        <f t="shared" si="5"/>
        <v>7</v>
      </c>
      <c r="M6" s="3">
        <f t="shared" si="6"/>
        <v>224</v>
      </c>
      <c r="N6" s="3">
        <f t="shared" si="19"/>
        <v>202</v>
      </c>
      <c r="O6" s="3">
        <f t="shared" si="7"/>
        <v>198</v>
      </c>
      <c r="P6" s="3">
        <f t="shared" si="8"/>
        <v>6.1875</v>
      </c>
      <c r="Q6" s="3">
        <f t="shared" si="9"/>
        <v>7</v>
      </c>
      <c r="R6" s="3">
        <f t="shared" si="10"/>
        <v>224</v>
      </c>
      <c r="S6" s="3">
        <f t="shared" si="20"/>
        <v>226</v>
      </c>
      <c r="T6" s="3">
        <f t="shared" si="11"/>
        <v>174</v>
      </c>
      <c r="U6" s="3">
        <f t="shared" si="12"/>
        <v>5.4375</v>
      </c>
      <c r="V6" s="3">
        <f t="shared" si="13"/>
        <v>6</v>
      </c>
      <c r="W6" s="3">
        <f t="shared" si="14"/>
        <v>192</v>
      </c>
      <c r="X6" s="3">
        <f t="shared" si="21"/>
        <v>218</v>
      </c>
      <c r="Y6" s="3">
        <f t="shared" si="15"/>
        <v>182</v>
      </c>
      <c r="Z6" s="3">
        <f t="shared" si="16"/>
        <v>5.6875</v>
      </c>
      <c r="AA6" s="3">
        <f t="shared" si="17"/>
        <v>6</v>
      </c>
      <c r="AB6" s="3">
        <f t="shared" si="18"/>
        <v>192</v>
      </c>
    </row>
    <row r="7" spans="1:28">
      <c r="A7" s="4" t="s">
        <v>33</v>
      </c>
      <c r="B7" s="2">
        <v>2</v>
      </c>
      <c r="C7" s="3">
        <v>24</v>
      </c>
      <c r="D7" s="3">
        <v>100</v>
      </c>
      <c r="E7" s="3">
        <f t="shared" si="0"/>
        <v>400</v>
      </c>
      <c r="F7" s="3">
        <f t="shared" si="1"/>
        <v>240</v>
      </c>
      <c r="G7" s="3">
        <v>26</v>
      </c>
      <c r="H7" s="3">
        <v>400</v>
      </c>
      <c r="I7" s="3">
        <f t="shared" si="2"/>
        <v>266</v>
      </c>
      <c r="J7" s="3">
        <f t="shared" si="3"/>
        <v>534</v>
      </c>
      <c r="K7" s="3">
        <f t="shared" si="4"/>
        <v>22.25</v>
      </c>
      <c r="L7" s="3">
        <f t="shared" si="5"/>
        <v>23</v>
      </c>
      <c r="M7" s="3">
        <f t="shared" si="6"/>
        <v>552</v>
      </c>
      <c r="N7" s="3">
        <f t="shared" si="19"/>
        <v>418</v>
      </c>
      <c r="O7" s="3">
        <f t="shared" si="7"/>
        <v>382</v>
      </c>
      <c r="P7" s="3">
        <f t="shared" si="8"/>
        <v>15.9166666666667</v>
      </c>
      <c r="Q7" s="3">
        <f t="shared" si="9"/>
        <v>16</v>
      </c>
      <c r="R7" s="3">
        <f t="shared" si="10"/>
        <v>384</v>
      </c>
      <c r="S7" s="3">
        <f t="shared" si="20"/>
        <v>402</v>
      </c>
      <c r="T7" s="3">
        <f t="shared" si="11"/>
        <v>398</v>
      </c>
      <c r="U7" s="3">
        <f t="shared" si="12"/>
        <v>16.5833333333333</v>
      </c>
      <c r="V7" s="3">
        <f t="shared" si="13"/>
        <v>17</v>
      </c>
      <c r="W7" s="3">
        <f t="shared" si="14"/>
        <v>408</v>
      </c>
      <c r="X7" s="3">
        <f t="shared" si="21"/>
        <v>410</v>
      </c>
      <c r="Y7" s="3">
        <f t="shared" si="15"/>
        <v>390</v>
      </c>
      <c r="Z7" s="3">
        <f t="shared" si="16"/>
        <v>16.25</v>
      </c>
      <c r="AA7" s="3">
        <f t="shared" si="17"/>
        <v>17</v>
      </c>
      <c r="AB7" s="3">
        <f t="shared" si="18"/>
        <v>408</v>
      </c>
    </row>
    <row r="8" spans="1:28">
      <c r="A8" s="4" t="s">
        <v>34</v>
      </c>
      <c r="B8" s="2">
        <v>2</v>
      </c>
      <c r="C8" s="3">
        <v>42</v>
      </c>
      <c r="D8" s="3">
        <v>120</v>
      </c>
      <c r="E8" s="3">
        <f t="shared" si="0"/>
        <v>480</v>
      </c>
      <c r="F8" s="3">
        <f t="shared" si="1"/>
        <v>420</v>
      </c>
      <c r="G8" s="3">
        <v>20</v>
      </c>
      <c r="H8" s="3">
        <v>480</v>
      </c>
      <c r="I8" s="3">
        <f t="shared" si="2"/>
        <v>440</v>
      </c>
      <c r="J8" s="3">
        <f t="shared" si="3"/>
        <v>520</v>
      </c>
      <c r="K8" s="3">
        <f t="shared" si="4"/>
        <v>12.3809523809524</v>
      </c>
      <c r="L8" s="3">
        <f t="shared" si="5"/>
        <v>13</v>
      </c>
      <c r="M8" s="3">
        <f t="shared" si="6"/>
        <v>546</v>
      </c>
      <c r="N8" s="3">
        <f t="shared" si="19"/>
        <v>506</v>
      </c>
      <c r="O8" s="3">
        <f t="shared" si="7"/>
        <v>454</v>
      </c>
      <c r="P8" s="3">
        <f t="shared" si="8"/>
        <v>10.8095238095238</v>
      </c>
      <c r="Q8" s="3">
        <f t="shared" si="9"/>
        <v>11</v>
      </c>
      <c r="R8" s="3">
        <f t="shared" si="10"/>
        <v>462</v>
      </c>
      <c r="S8" s="3">
        <f t="shared" si="20"/>
        <v>488</v>
      </c>
      <c r="T8" s="3">
        <f t="shared" si="11"/>
        <v>472</v>
      </c>
      <c r="U8" s="3">
        <f t="shared" si="12"/>
        <v>11.2380952380952</v>
      </c>
      <c r="V8" s="3">
        <f t="shared" si="13"/>
        <v>12</v>
      </c>
      <c r="W8" s="3">
        <f t="shared" si="14"/>
        <v>504</v>
      </c>
      <c r="X8" s="3">
        <f t="shared" si="21"/>
        <v>512</v>
      </c>
      <c r="Y8" s="3">
        <f t="shared" si="15"/>
        <v>448</v>
      </c>
      <c r="Z8" s="3">
        <f t="shared" si="16"/>
        <v>10.6666666666667</v>
      </c>
      <c r="AA8" s="3">
        <f t="shared" si="17"/>
        <v>11</v>
      </c>
      <c r="AB8" s="3">
        <f t="shared" si="18"/>
        <v>462</v>
      </c>
    </row>
    <row r="9" spans="1:28">
      <c r="A9" s="4" t="s">
        <v>35</v>
      </c>
      <c r="B9" s="2">
        <v>1</v>
      </c>
      <c r="C9" s="3">
        <v>80</v>
      </c>
      <c r="D9" s="3">
        <v>120</v>
      </c>
      <c r="E9" s="3">
        <f t="shared" si="0"/>
        <v>240</v>
      </c>
      <c r="F9" s="3">
        <f>C9*B9*6</f>
        <v>480</v>
      </c>
      <c r="G9" s="3">
        <v>39</v>
      </c>
      <c r="H9" s="3">
        <v>240</v>
      </c>
      <c r="I9" s="3">
        <f t="shared" si="2"/>
        <v>519</v>
      </c>
      <c r="J9" s="3">
        <v>0</v>
      </c>
      <c r="K9" s="3">
        <f t="shared" si="4"/>
        <v>0</v>
      </c>
      <c r="L9" s="3">
        <f t="shared" si="5"/>
        <v>0</v>
      </c>
      <c r="M9" s="3">
        <f t="shared" si="6"/>
        <v>0</v>
      </c>
      <c r="N9" s="3">
        <f t="shared" si="19"/>
        <v>279</v>
      </c>
      <c r="O9" s="3">
        <f t="shared" si="7"/>
        <v>201</v>
      </c>
      <c r="P9" s="3">
        <f t="shared" si="8"/>
        <v>2.5125</v>
      </c>
      <c r="Q9" s="3">
        <f t="shared" si="9"/>
        <v>3</v>
      </c>
      <c r="R9" s="3">
        <f t="shared" si="10"/>
        <v>240</v>
      </c>
      <c r="S9" s="3">
        <f t="shared" si="20"/>
        <v>279</v>
      </c>
      <c r="T9" s="3">
        <f t="shared" si="11"/>
        <v>201</v>
      </c>
      <c r="U9" s="3">
        <f t="shared" si="12"/>
        <v>2.5125</v>
      </c>
      <c r="V9" s="3">
        <f t="shared" si="13"/>
        <v>3</v>
      </c>
      <c r="W9" s="3">
        <f t="shared" si="14"/>
        <v>240</v>
      </c>
      <c r="X9" s="3">
        <f t="shared" si="21"/>
        <v>279</v>
      </c>
      <c r="Y9" s="3">
        <f t="shared" si="15"/>
        <v>201</v>
      </c>
      <c r="Z9" s="3">
        <f t="shared" si="16"/>
        <v>2.5125</v>
      </c>
      <c r="AA9" s="3">
        <f t="shared" si="17"/>
        <v>3</v>
      </c>
      <c r="AB9" s="3">
        <f t="shared" si="18"/>
        <v>240</v>
      </c>
    </row>
    <row r="10" spans="1:28">
      <c r="A10" s="4" t="s">
        <v>36</v>
      </c>
      <c r="B10" s="2">
        <v>1</v>
      </c>
      <c r="C10" s="3">
        <v>30</v>
      </c>
      <c r="D10" s="3">
        <v>120</v>
      </c>
      <c r="E10" s="3">
        <f t="shared" si="0"/>
        <v>240</v>
      </c>
      <c r="F10" s="3">
        <f t="shared" ref="F10:F31" si="22">C10*B10*5</f>
        <v>150</v>
      </c>
      <c r="G10" s="3">
        <v>43</v>
      </c>
      <c r="H10" s="3">
        <v>240</v>
      </c>
      <c r="I10" s="3">
        <f t="shared" si="2"/>
        <v>193</v>
      </c>
      <c r="J10" s="3">
        <f t="shared" ref="J10:J31" si="23">E10-(I10-H10)</f>
        <v>287</v>
      </c>
      <c r="K10" s="3">
        <f t="shared" si="4"/>
        <v>9.56666666666667</v>
      </c>
      <c r="L10" s="3">
        <f t="shared" si="5"/>
        <v>10</v>
      </c>
      <c r="M10" s="3">
        <f t="shared" si="6"/>
        <v>300</v>
      </c>
      <c r="N10" s="3">
        <f t="shared" si="19"/>
        <v>253</v>
      </c>
      <c r="O10" s="3">
        <f t="shared" si="7"/>
        <v>227</v>
      </c>
      <c r="P10" s="3">
        <f t="shared" si="8"/>
        <v>7.56666666666667</v>
      </c>
      <c r="Q10" s="3">
        <f t="shared" si="9"/>
        <v>8</v>
      </c>
      <c r="R10" s="3">
        <f t="shared" si="10"/>
        <v>240</v>
      </c>
      <c r="S10" s="3">
        <f t="shared" si="20"/>
        <v>253</v>
      </c>
      <c r="T10" s="3">
        <f t="shared" si="11"/>
        <v>227</v>
      </c>
      <c r="U10" s="3">
        <f t="shared" si="12"/>
        <v>7.56666666666667</v>
      </c>
      <c r="V10" s="3">
        <f t="shared" si="13"/>
        <v>8</v>
      </c>
      <c r="W10" s="3">
        <f t="shared" si="14"/>
        <v>240</v>
      </c>
      <c r="X10" s="3">
        <f t="shared" si="21"/>
        <v>253</v>
      </c>
      <c r="Y10" s="3">
        <f t="shared" si="15"/>
        <v>227</v>
      </c>
      <c r="Z10" s="3">
        <f t="shared" si="16"/>
        <v>7.56666666666667</v>
      </c>
      <c r="AA10" s="3">
        <f t="shared" si="17"/>
        <v>8</v>
      </c>
      <c r="AB10" s="3">
        <f t="shared" si="18"/>
        <v>240</v>
      </c>
    </row>
    <row r="11" spans="1:28">
      <c r="A11" s="4" t="s">
        <v>37</v>
      </c>
      <c r="B11" s="2">
        <v>2</v>
      </c>
      <c r="C11" s="3">
        <v>40</v>
      </c>
      <c r="D11" s="3">
        <v>120</v>
      </c>
      <c r="E11" s="3">
        <f t="shared" si="0"/>
        <v>480</v>
      </c>
      <c r="F11" s="3">
        <f t="shared" si="22"/>
        <v>400</v>
      </c>
      <c r="G11" s="3">
        <v>19</v>
      </c>
      <c r="H11" s="3">
        <v>480</v>
      </c>
      <c r="I11" s="3">
        <f t="shared" si="2"/>
        <v>419</v>
      </c>
      <c r="J11" s="3">
        <f t="shared" si="23"/>
        <v>541</v>
      </c>
      <c r="K11" s="3">
        <f t="shared" si="4"/>
        <v>13.525</v>
      </c>
      <c r="L11" s="3">
        <f t="shared" si="5"/>
        <v>14</v>
      </c>
      <c r="M11" s="3">
        <f t="shared" si="6"/>
        <v>560</v>
      </c>
      <c r="N11" s="3">
        <f t="shared" si="19"/>
        <v>499</v>
      </c>
      <c r="O11" s="3">
        <f t="shared" si="7"/>
        <v>461</v>
      </c>
      <c r="P11" s="3">
        <f t="shared" si="8"/>
        <v>11.525</v>
      </c>
      <c r="Q11" s="3">
        <f t="shared" si="9"/>
        <v>12</v>
      </c>
      <c r="R11" s="3">
        <f t="shared" si="10"/>
        <v>480</v>
      </c>
      <c r="S11" s="3">
        <f t="shared" si="20"/>
        <v>499</v>
      </c>
      <c r="T11" s="3">
        <f t="shared" si="11"/>
        <v>461</v>
      </c>
      <c r="U11" s="3">
        <f t="shared" si="12"/>
        <v>11.525</v>
      </c>
      <c r="V11" s="3">
        <f t="shared" si="13"/>
        <v>12</v>
      </c>
      <c r="W11" s="3">
        <f t="shared" si="14"/>
        <v>480</v>
      </c>
      <c r="X11" s="3">
        <f t="shared" si="21"/>
        <v>499</v>
      </c>
      <c r="Y11" s="3">
        <f t="shared" si="15"/>
        <v>461</v>
      </c>
      <c r="Z11" s="3">
        <f t="shared" si="16"/>
        <v>11.525</v>
      </c>
      <c r="AA11" s="3">
        <f t="shared" si="17"/>
        <v>12</v>
      </c>
      <c r="AB11" s="3">
        <f t="shared" si="18"/>
        <v>480</v>
      </c>
    </row>
    <row r="12" spans="1:28">
      <c r="A12" s="4" t="s">
        <v>38</v>
      </c>
      <c r="B12" s="2">
        <v>1</v>
      </c>
      <c r="C12" s="3">
        <v>35</v>
      </c>
      <c r="D12" s="3">
        <v>120</v>
      </c>
      <c r="E12" s="3">
        <f t="shared" si="0"/>
        <v>240</v>
      </c>
      <c r="F12" s="3">
        <f t="shared" si="22"/>
        <v>175</v>
      </c>
      <c r="G12" s="3">
        <v>36</v>
      </c>
      <c r="H12" s="3">
        <v>240</v>
      </c>
      <c r="I12" s="3">
        <f t="shared" si="2"/>
        <v>211</v>
      </c>
      <c r="J12" s="3">
        <f t="shared" si="23"/>
        <v>269</v>
      </c>
      <c r="K12" s="3">
        <f t="shared" si="4"/>
        <v>7.68571428571429</v>
      </c>
      <c r="L12" s="3">
        <f t="shared" si="5"/>
        <v>8</v>
      </c>
      <c r="M12" s="3">
        <f t="shared" si="6"/>
        <v>280</v>
      </c>
      <c r="N12" s="3">
        <f t="shared" si="19"/>
        <v>251</v>
      </c>
      <c r="O12" s="3">
        <f t="shared" si="7"/>
        <v>229</v>
      </c>
      <c r="P12" s="3">
        <f t="shared" si="8"/>
        <v>6.54285714285714</v>
      </c>
      <c r="Q12" s="3">
        <f t="shared" si="9"/>
        <v>7</v>
      </c>
      <c r="R12" s="3">
        <f t="shared" si="10"/>
        <v>245</v>
      </c>
      <c r="S12" s="3">
        <f t="shared" si="20"/>
        <v>256</v>
      </c>
      <c r="T12" s="3">
        <f t="shared" si="11"/>
        <v>224</v>
      </c>
      <c r="U12" s="3">
        <f t="shared" si="12"/>
        <v>6.4</v>
      </c>
      <c r="V12" s="3">
        <f t="shared" si="13"/>
        <v>7</v>
      </c>
      <c r="W12" s="3">
        <f t="shared" si="14"/>
        <v>245</v>
      </c>
      <c r="X12" s="3">
        <f t="shared" si="21"/>
        <v>261</v>
      </c>
      <c r="Y12" s="3">
        <f t="shared" si="15"/>
        <v>219</v>
      </c>
      <c r="Z12" s="3">
        <f t="shared" si="16"/>
        <v>6.25714285714286</v>
      </c>
      <c r="AA12" s="3">
        <f t="shared" si="17"/>
        <v>7</v>
      </c>
      <c r="AB12" s="3">
        <f t="shared" si="18"/>
        <v>245</v>
      </c>
    </row>
    <row r="13" spans="1:28">
      <c r="A13" s="4" t="s">
        <v>39</v>
      </c>
      <c r="B13" s="2">
        <v>2</v>
      </c>
      <c r="C13" s="3">
        <v>26</v>
      </c>
      <c r="D13" s="3">
        <v>120</v>
      </c>
      <c r="E13" s="3">
        <f t="shared" si="0"/>
        <v>480</v>
      </c>
      <c r="F13" s="3">
        <f t="shared" si="22"/>
        <v>260</v>
      </c>
      <c r="G13" s="3">
        <v>12</v>
      </c>
      <c r="H13" s="3">
        <v>480</v>
      </c>
      <c r="I13" s="3">
        <f t="shared" si="2"/>
        <v>272</v>
      </c>
      <c r="J13" s="3">
        <f t="shared" si="23"/>
        <v>688</v>
      </c>
      <c r="K13" s="3">
        <f t="shared" si="4"/>
        <v>26.4615384615385</v>
      </c>
      <c r="L13" s="3">
        <f t="shared" si="5"/>
        <v>27</v>
      </c>
      <c r="M13" s="3">
        <f t="shared" si="6"/>
        <v>702</v>
      </c>
      <c r="N13" s="3">
        <f t="shared" si="19"/>
        <v>494</v>
      </c>
      <c r="O13" s="3">
        <f t="shared" si="7"/>
        <v>466</v>
      </c>
      <c r="P13" s="3">
        <f t="shared" si="8"/>
        <v>17.9230769230769</v>
      </c>
      <c r="Q13" s="3">
        <f t="shared" si="9"/>
        <v>18</v>
      </c>
      <c r="R13" s="3">
        <f t="shared" si="10"/>
        <v>468</v>
      </c>
      <c r="S13" s="3">
        <f t="shared" si="20"/>
        <v>482</v>
      </c>
      <c r="T13" s="3">
        <f t="shared" si="11"/>
        <v>478</v>
      </c>
      <c r="U13" s="3">
        <f t="shared" si="12"/>
        <v>18.3846153846154</v>
      </c>
      <c r="V13" s="3">
        <f t="shared" si="13"/>
        <v>19</v>
      </c>
      <c r="W13" s="3">
        <f t="shared" si="14"/>
        <v>494</v>
      </c>
      <c r="X13" s="3">
        <f t="shared" si="21"/>
        <v>496</v>
      </c>
      <c r="Y13" s="3">
        <f t="shared" si="15"/>
        <v>464</v>
      </c>
      <c r="Z13" s="3">
        <f t="shared" si="16"/>
        <v>17.8461538461538</v>
      </c>
      <c r="AA13" s="3">
        <f t="shared" si="17"/>
        <v>18</v>
      </c>
      <c r="AB13" s="3">
        <f t="shared" si="18"/>
        <v>468</v>
      </c>
    </row>
    <row r="14" spans="1:28">
      <c r="A14" s="4" t="s">
        <v>40</v>
      </c>
      <c r="B14" s="2">
        <v>1</v>
      </c>
      <c r="C14" s="3">
        <v>60</v>
      </c>
      <c r="D14" s="3">
        <v>144</v>
      </c>
      <c r="E14" s="3">
        <f t="shared" si="0"/>
        <v>288</v>
      </c>
      <c r="F14" s="3">
        <f t="shared" si="22"/>
        <v>300</v>
      </c>
      <c r="G14" s="3">
        <v>25</v>
      </c>
      <c r="H14" s="3">
        <v>288</v>
      </c>
      <c r="I14" s="3">
        <f t="shared" si="2"/>
        <v>325</v>
      </c>
      <c r="J14" s="3">
        <f t="shared" si="23"/>
        <v>251</v>
      </c>
      <c r="K14" s="3">
        <f t="shared" si="4"/>
        <v>4.18333333333333</v>
      </c>
      <c r="L14" s="3">
        <f t="shared" si="5"/>
        <v>5</v>
      </c>
      <c r="M14" s="3">
        <f t="shared" si="6"/>
        <v>300</v>
      </c>
      <c r="N14" s="3">
        <f t="shared" si="19"/>
        <v>337</v>
      </c>
      <c r="O14" s="3">
        <f t="shared" si="7"/>
        <v>239</v>
      </c>
      <c r="P14" s="3">
        <f t="shared" si="8"/>
        <v>3.98333333333333</v>
      </c>
      <c r="Q14" s="3">
        <f t="shared" si="9"/>
        <v>4</v>
      </c>
      <c r="R14" s="3">
        <f t="shared" si="10"/>
        <v>240</v>
      </c>
      <c r="S14" s="3">
        <f t="shared" si="20"/>
        <v>289</v>
      </c>
      <c r="T14" s="3">
        <f t="shared" si="11"/>
        <v>287</v>
      </c>
      <c r="U14" s="3">
        <f t="shared" si="12"/>
        <v>4.78333333333333</v>
      </c>
      <c r="V14" s="3">
        <f t="shared" si="13"/>
        <v>5</v>
      </c>
      <c r="W14" s="3">
        <f t="shared" si="14"/>
        <v>300</v>
      </c>
      <c r="X14" s="3">
        <f t="shared" si="21"/>
        <v>301</v>
      </c>
      <c r="Y14" s="3">
        <f t="shared" si="15"/>
        <v>275</v>
      </c>
      <c r="Z14" s="3">
        <f t="shared" si="16"/>
        <v>4.58333333333333</v>
      </c>
      <c r="AA14" s="3">
        <f t="shared" si="17"/>
        <v>5</v>
      </c>
      <c r="AB14" s="3">
        <f t="shared" si="18"/>
        <v>300</v>
      </c>
    </row>
    <row r="15" spans="1:28">
      <c r="A15" s="4" t="s">
        <v>41</v>
      </c>
      <c r="B15" s="2">
        <v>2</v>
      </c>
      <c r="C15" s="3">
        <v>32</v>
      </c>
      <c r="D15" s="3">
        <v>144</v>
      </c>
      <c r="E15" s="3">
        <f t="shared" si="0"/>
        <v>576</v>
      </c>
      <c r="F15" s="3">
        <f t="shared" si="22"/>
        <v>320</v>
      </c>
      <c r="G15" s="3">
        <v>46</v>
      </c>
      <c r="H15" s="3">
        <v>576</v>
      </c>
      <c r="I15" s="3">
        <f t="shared" si="2"/>
        <v>366</v>
      </c>
      <c r="J15" s="3">
        <f t="shared" si="23"/>
        <v>786</v>
      </c>
      <c r="K15" s="3">
        <f t="shared" si="4"/>
        <v>24.5625</v>
      </c>
      <c r="L15" s="3">
        <f t="shared" si="5"/>
        <v>25</v>
      </c>
      <c r="M15" s="3">
        <f t="shared" si="6"/>
        <v>800</v>
      </c>
      <c r="N15" s="3">
        <f t="shared" si="19"/>
        <v>590</v>
      </c>
      <c r="O15" s="3">
        <f t="shared" si="7"/>
        <v>562</v>
      </c>
      <c r="P15" s="3">
        <f t="shared" si="8"/>
        <v>17.5625</v>
      </c>
      <c r="Q15" s="3">
        <f t="shared" si="9"/>
        <v>18</v>
      </c>
      <c r="R15" s="3">
        <f t="shared" si="10"/>
        <v>576</v>
      </c>
      <c r="S15" s="3">
        <f t="shared" si="20"/>
        <v>590</v>
      </c>
      <c r="T15" s="3">
        <f t="shared" si="11"/>
        <v>562</v>
      </c>
      <c r="U15" s="3">
        <f t="shared" si="12"/>
        <v>17.5625</v>
      </c>
      <c r="V15" s="3">
        <f t="shared" si="13"/>
        <v>18</v>
      </c>
      <c r="W15" s="3">
        <f t="shared" si="14"/>
        <v>576</v>
      </c>
      <c r="X15" s="3">
        <f t="shared" si="21"/>
        <v>590</v>
      </c>
      <c r="Y15" s="3">
        <f t="shared" si="15"/>
        <v>562</v>
      </c>
      <c r="Z15" s="3">
        <f t="shared" si="16"/>
        <v>17.5625</v>
      </c>
      <c r="AA15" s="3">
        <f t="shared" si="17"/>
        <v>18</v>
      </c>
      <c r="AB15" s="3">
        <f t="shared" si="18"/>
        <v>576</v>
      </c>
    </row>
    <row r="16" spans="1:28">
      <c r="A16" s="4" t="s">
        <v>42</v>
      </c>
      <c r="B16" s="2">
        <v>1</v>
      </c>
      <c r="C16" s="3">
        <v>50</v>
      </c>
      <c r="D16" s="3">
        <v>144</v>
      </c>
      <c r="E16" s="3">
        <f t="shared" si="0"/>
        <v>288</v>
      </c>
      <c r="F16" s="3">
        <f t="shared" si="22"/>
        <v>250</v>
      </c>
      <c r="G16" s="3">
        <v>46</v>
      </c>
      <c r="H16" s="3">
        <v>288</v>
      </c>
      <c r="I16" s="3">
        <f t="shared" si="2"/>
        <v>296</v>
      </c>
      <c r="J16" s="3">
        <f t="shared" si="23"/>
        <v>280</v>
      </c>
      <c r="K16" s="3">
        <f t="shared" si="4"/>
        <v>5.6</v>
      </c>
      <c r="L16" s="3">
        <f t="shared" si="5"/>
        <v>6</v>
      </c>
      <c r="M16" s="3">
        <f t="shared" si="6"/>
        <v>300</v>
      </c>
      <c r="N16" s="3">
        <f t="shared" si="19"/>
        <v>308</v>
      </c>
      <c r="O16" s="3">
        <f t="shared" si="7"/>
        <v>268</v>
      </c>
      <c r="P16" s="3">
        <f t="shared" si="8"/>
        <v>5.36</v>
      </c>
      <c r="Q16" s="3">
        <f t="shared" si="9"/>
        <v>6</v>
      </c>
      <c r="R16" s="3">
        <f t="shared" si="10"/>
        <v>300</v>
      </c>
      <c r="S16" s="3">
        <f t="shared" si="20"/>
        <v>320</v>
      </c>
      <c r="T16" s="3">
        <f t="shared" si="11"/>
        <v>256</v>
      </c>
      <c r="U16" s="3">
        <f t="shared" si="12"/>
        <v>5.12</v>
      </c>
      <c r="V16" s="3">
        <f t="shared" si="13"/>
        <v>6</v>
      </c>
      <c r="W16" s="3">
        <f t="shared" si="14"/>
        <v>300</v>
      </c>
      <c r="X16" s="3">
        <f t="shared" si="21"/>
        <v>332</v>
      </c>
      <c r="Y16" s="3">
        <f t="shared" si="15"/>
        <v>244</v>
      </c>
      <c r="Z16" s="3">
        <f t="shared" si="16"/>
        <v>4.88</v>
      </c>
      <c r="AA16" s="3">
        <f t="shared" si="17"/>
        <v>5</v>
      </c>
      <c r="AB16" s="3">
        <f t="shared" si="18"/>
        <v>250</v>
      </c>
    </row>
    <row r="17" spans="1:28">
      <c r="A17" s="4" t="s">
        <v>43</v>
      </c>
      <c r="B17" s="2">
        <v>1</v>
      </c>
      <c r="C17" s="3">
        <v>40</v>
      </c>
      <c r="D17" s="3">
        <v>144</v>
      </c>
      <c r="E17" s="3">
        <f t="shared" si="0"/>
        <v>288</v>
      </c>
      <c r="F17" s="3">
        <f t="shared" si="22"/>
        <v>200</v>
      </c>
      <c r="G17" s="3">
        <v>44</v>
      </c>
      <c r="H17" s="3">
        <v>288</v>
      </c>
      <c r="I17" s="3">
        <f t="shared" si="2"/>
        <v>244</v>
      </c>
      <c r="J17" s="3">
        <f t="shared" si="23"/>
        <v>332</v>
      </c>
      <c r="K17" s="3">
        <f t="shared" si="4"/>
        <v>8.3</v>
      </c>
      <c r="L17" s="3">
        <f t="shared" si="5"/>
        <v>9</v>
      </c>
      <c r="M17" s="3">
        <f t="shared" si="6"/>
        <v>360</v>
      </c>
      <c r="N17" s="3">
        <f t="shared" si="19"/>
        <v>316</v>
      </c>
      <c r="O17" s="3">
        <f t="shared" si="7"/>
        <v>260</v>
      </c>
      <c r="P17" s="3">
        <f t="shared" si="8"/>
        <v>6.5</v>
      </c>
      <c r="Q17" s="3">
        <f t="shared" si="9"/>
        <v>7</v>
      </c>
      <c r="R17" s="3">
        <f t="shared" si="10"/>
        <v>280</v>
      </c>
      <c r="S17" s="3">
        <f t="shared" si="20"/>
        <v>308</v>
      </c>
      <c r="T17" s="3">
        <f t="shared" si="11"/>
        <v>268</v>
      </c>
      <c r="U17" s="3">
        <f t="shared" si="12"/>
        <v>6.7</v>
      </c>
      <c r="V17" s="3">
        <f t="shared" si="13"/>
        <v>7</v>
      </c>
      <c r="W17" s="3">
        <f t="shared" si="14"/>
        <v>280</v>
      </c>
      <c r="X17" s="3">
        <f t="shared" si="21"/>
        <v>300</v>
      </c>
      <c r="Y17" s="3">
        <f t="shared" si="15"/>
        <v>276</v>
      </c>
      <c r="Z17" s="3">
        <f t="shared" si="16"/>
        <v>6.9</v>
      </c>
      <c r="AA17" s="3">
        <f t="shared" si="17"/>
        <v>7</v>
      </c>
      <c r="AB17" s="3">
        <f t="shared" si="18"/>
        <v>280</v>
      </c>
    </row>
    <row r="18" spans="1:28">
      <c r="A18" s="4" t="s">
        <v>44</v>
      </c>
      <c r="B18" s="2">
        <v>1</v>
      </c>
      <c r="C18" s="3">
        <v>45</v>
      </c>
      <c r="D18" s="3">
        <v>144</v>
      </c>
      <c r="E18" s="3">
        <f t="shared" si="0"/>
        <v>288</v>
      </c>
      <c r="F18" s="3">
        <f t="shared" si="22"/>
        <v>225</v>
      </c>
      <c r="G18" s="3">
        <v>7</v>
      </c>
      <c r="H18" s="3">
        <v>288</v>
      </c>
      <c r="I18" s="3">
        <f t="shared" si="2"/>
        <v>232</v>
      </c>
      <c r="J18" s="3">
        <f t="shared" si="23"/>
        <v>344</v>
      </c>
      <c r="K18" s="3">
        <f t="shared" si="4"/>
        <v>7.64444444444444</v>
      </c>
      <c r="L18" s="3">
        <f t="shared" si="5"/>
        <v>8</v>
      </c>
      <c r="M18" s="3">
        <f t="shared" si="6"/>
        <v>360</v>
      </c>
      <c r="N18" s="3">
        <f t="shared" si="19"/>
        <v>304</v>
      </c>
      <c r="O18" s="3">
        <f t="shared" si="7"/>
        <v>272</v>
      </c>
      <c r="P18" s="3">
        <f t="shared" si="8"/>
        <v>6.04444444444444</v>
      </c>
      <c r="Q18" s="3">
        <f t="shared" si="9"/>
        <v>7</v>
      </c>
      <c r="R18" s="3">
        <f t="shared" si="10"/>
        <v>315</v>
      </c>
      <c r="S18" s="3">
        <f t="shared" si="20"/>
        <v>331</v>
      </c>
      <c r="T18" s="3">
        <f t="shared" si="11"/>
        <v>245</v>
      </c>
      <c r="U18" s="3">
        <f t="shared" si="12"/>
        <v>5.44444444444444</v>
      </c>
      <c r="V18" s="3">
        <f t="shared" si="13"/>
        <v>6</v>
      </c>
      <c r="W18" s="3">
        <f t="shared" si="14"/>
        <v>270</v>
      </c>
      <c r="X18" s="3">
        <f t="shared" si="21"/>
        <v>313</v>
      </c>
      <c r="Y18" s="3">
        <f t="shared" si="15"/>
        <v>263</v>
      </c>
      <c r="Z18" s="3">
        <f t="shared" si="16"/>
        <v>5.84444444444444</v>
      </c>
      <c r="AA18" s="3">
        <f t="shared" si="17"/>
        <v>6</v>
      </c>
      <c r="AB18" s="3">
        <f t="shared" si="18"/>
        <v>270</v>
      </c>
    </row>
    <row r="19" spans="1:28">
      <c r="A19" s="4" t="s">
        <v>45</v>
      </c>
      <c r="B19" s="2">
        <v>2</v>
      </c>
      <c r="C19" s="3">
        <v>30</v>
      </c>
      <c r="D19" s="3">
        <v>144</v>
      </c>
      <c r="E19" s="3">
        <f t="shared" si="0"/>
        <v>576</v>
      </c>
      <c r="F19" s="3">
        <f t="shared" si="22"/>
        <v>300</v>
      </c>
      <c r="G19" s="3">
        <v>36</v>
      </c>
      <c r="H19" s="3">
        <v>576</v>
      </c>
      <c r="I19" s="3">
        <f t="shared" si="2"/>
        <v>336</v>
      </c>
      <c r="J19" s="3">
        <f t="shared" si="23"/>
        <v>816</v>
      </c>
      <c r="K19" s="3">
        <f t="shared" si="4"/>
        <v>27.2</v>
      </c>
      <c r="L19" s="3">
        <f t="shared" si="5"/>
        <v>28</v>
      </c>
      <c r="M19" s="3">
        <f t="shared" si="6"/>
        <v>840</v>
      </c>
      <c r="N19" s="3">
        <f t="shared" si="19"/>
        <v>600</v>
      </c>
      <c r="O19" s="3">
        <f t="shared" si="7"/>
        <v>552</v>
      </c>
      <c r="P19" s="3">
        <f t="shared" si="8"/>
        <v>18.4</v>
      </c>
      <c r="Q19" s="3">
        <f t="shared" si="9"/>
        <v>19</v>
      </c>
      <c r="R19" s="3">
        <f t="shared" si="10"/>
        <v>570</v>
      </c>
      <c r="S19" s="3">
        <f t="shared" si="20"/>
        <v>594</v>
      </c>
      <c r="T19" s="3">
        <f t="shared" si="11"/>
        <v>558</v>
      </c>
      <c r="U19" s="3">
        <f t="shared" si="12"/>
        <v>18.6</v>
      </c>
      <c r="V19" s="3">
        <f t="shared" si="13"/>
        <v>19</v>
      </c>
      <c r="W19" s="3">
        <f t="shared" si="14"/>
        <v>570</v>
      </c>
      <c r="X19" s="3">
        <f t="shared" si="21"/>
        <v>588</v>
      </c>
      <c r="Y19" s="3">
        <f t="shared" si="15"/>
        <v>564</v>
      </c>
      <c r="Z19" s="3">
        <f t="shared" si="16"/>
        <v>18.8</v>
      </c>
      <c r="AA19" s="3">
        <f t="shared" si="17"/>
        <v>19</v>
      </c>
      <c r="AB19" s="3">
        <f t="shared" si="18"/>
        <v>570</v>
      </c>
    </row>
    <row r="20" spans="1:28">
      <c r="A20" s="4" t="s">
        <v>46</v>
      </c>
      <c r="B20" s="2">
        <v>1</v>
      </c>
      <c r="C20" s="3">
        <v>55</v>
      </c>
      <c r="D20" s="3">
        <v>120</v>
      </c>
      <c r="E20" s="3">
        <f t="shared" si="0"/>
        <v>240</v>
      </c>
      <c r="F20" s="3">
        <f t="shared" si="22"/>
        <v>275</v>
      </c>
      <c r="G20" s="3">
        <v>48</v>
      </c>
      <c r="H20" s="3">
        <v>240</v>
      </c>
      <c r="I20" s="3">
        <f t="shared" si="2"/>
        <v>323</v>
      </c>
      <c r="J20" s="3">
        <f t="shared" si="23"/>
        <v>157</v>
      </c>
      <c r="K20" s="3">
        <f t="shared" si="4"/>
        <v>2.85454545454545</v>
      </c>
      <c r="L20" s="3">
        <f t="shared" si="5"/>
        <v>3</v>
      </c>
      <c r="M20" s="3">
        <f t="shared" si="6"/>
        <v>165</v>
      </c>
      <c r="N20" s="3">
        <f t="shared" si="19"/>
        <v>248</v>
      </c>
      <c r="O20" s="3">
        <f t="shared" si="7"/>
        <v>232</v>
      </c>
      <c r="P20" s="3">
        <f t="shared" si="8"/>
        <v>4.21818181818182</v>
      </c>
      <c r="Q20" s="3">
        <f t="shared" si="9"/>
        <v>5</v>
      </c>
      <c r="R20" s="3">
        <f t="shared" si="10"/>
        <v>275</v>
      </c>
      <c r="S20" s="3">
        <f t="shared" si="20"/>
        <v>283</v>
      </c>
      <c r="T20" s="3">
        <f t="shared" si="11"/>
        <v>197</v>
      </c>
      <c r="U20" s="3">
        <f t="shared" si="12"/>
        <v>3.58181818181818</v>
      </c>
      <c r="V20" s="3">
        <f t="shared" si="13"/>
        <v>4</v>
      </c>
      <c r="W20" s="3">
        <f t="shared" si="14"/>
        <v>220</v>
      </c>
      <c r="X20" s="3">
        <f t="shared" si="21"/>
        <v>263</v>
      </c>
      <c r="Y20" s="3">
        <f t="shared" si="15"/>
        <v>217</v>
      </c>
      <c r="Z20" s="3">
        <f t="shared" si="16"/>
        <v>3.94545454545455</v>
      </c>
      <c r="AA20" s="3">
        <f t="shared" si="17"/>
        <v>4</v>
      </c>
      <c r="AB20" s="3">
        <f t="shared" si="18"/>
        <v>220</v>
      </c>
    </row>
    <row r="21" spans="1:28">
      <c r="A21" s="4" t="s">
        <v>47</v>
      </c>
      <c r="B21" s="2">
        <v>1</v>
      </c>
      <c r="C21" s="3">
        <v>60</v>
      </c>
      <c r="D21" s="3">
        <v>120</v>
      </c>
      <c r="E21" s="3">
        <f t="shared" si="0"/>
        <v>240</v>
      </c>
      <c r="F21" s="3">
        <f t="shared" si="22"/>
        <v>300</v>
      </c>
      <c r="G21" s="3">
        <v>3</v>
      </c>
      <c r="H21" s="3">
        <v>240</v>
      </c>
      <c r="I21" s="3">
        <f t="shared" si="2"/>
        <v>303</v>
      </c>
      <c r="J21" s="3">
        <f t="shared" si="23"/>
        <v>177</v>
      </c>
      <c r="K21" s="3">
        <f t="shared" si="4"/>
        <v>2.95</v>
      </c>
      <c r="L21" s="3">
        <f t="shared" si="5"/>
        <v>3</v>
      </c>
      <c r="M21" s="3">
        <f t="shared" si="6"/>
        <v>180</v>
      </c>
      <c r="N21" s="3">
        <f t="shared" si="19"/>
        <v>243</v>
      </c>
      <c r="O21" s="3">
        <f t="shared" si="7"/>
        <v>237</v>
      </c>
      <c r="P21" s="3">
        <f t="shared" si="8"/>
        <v>3.95</v>
      </c>
      <c r="Q21" s="3">
        <f t="shared" si="9"/>
        <v>4</v>
      </c>
      <c r="R21" s="3">
        <f t="shared" si="10"/>
        <v>240</v>
      </c>
      <c r="S21" s="3">
        <f t="shared" si="20"/>
        <v>243</v>
      </c>
      <c r="T21" s="3">
        <f t="shared" si="11"/>
        <v>237</v>
      </c>
      <c r="U21" s="3">
        <f t="shared" si="12"/>
        <v>3.95</v>
      </c>
      <c r="V21" s="3">
        <f t="shared" si="13"/>
        <v>4</v>
      </c>
      <c r="W21" s="3">
        <f t="shared" si="14"/>
        <v>240</v>
      </c>
      <c r="X21" s="3">
        <f t="shared" si="21"/>
        <v>243</v>
      </c>
      <c r="Y21" s="3">
        <f t="shared" si="15"/>
        <v>237</v>
      </c>
      <c r="Z21" s="3">
        <f t="shared" si="16"/>
        <v>3.95</v>
      </c>
      <c r="AA21" s="3">
        <f t="shared" si="17"/>
        <v>4</v>
      </c>
      <c r="AB21" s="3">
        <f t="shared" si="18"/>
        <v>240</v>
      </c>
    </row>
    <row r="22" spans="1:28">
      <c r="A22" s="4" t="s">
        <v>48</v>
      </c>
      <c r="B22" s="2">
        <v>2</v>
      </c>
      <c r="C22" s="3">
        <v>50</v>
      </c>
      <c r="D22" s="3">
        <v>120</v>
      </c>
      <c r="E22" s="3">
        <f t="shared" si="0"/>
        <v>480</v>
      </c>
      <c r="F22" s="3">
        <f t="shared" si="22"/>
        <v>500</v>
      </c>
      <c r="G22" s="3">
        <v>6</v>
      </c>
      <c r="H22" s="3">
        <v>240</v>
      </c>
      <c r="I22" s="3">
        <f t="shared" si="2"/>
        <v>506</v>
      </c>
      <c r="J22" s="3">
        <f t="shared" si="23"/>
        <v>214</v>
      </c>
      <c r="K22" s="3">
        <f t="shared" si="4"/>
        <v>4.28</v>
      </c>
      <c r="L22" s="3">
        <f t="shared" si="5"/>
        <v>5</v>
      </c>
      <c r="M22" s="3">
        <f t="shared" si="6"/>
        <v>250</v>
      </c>
      <c r="N22" s="3">
        <f t="shared" si="19"/>
        <v>276</v>
      </c>
      <c r="O22" s="3">
        <f t="shared" si="7"/>
        <v>444</v>
      </c>
      <c r="P22" s="3">
        <f t="shared" si="8"/>
        <v>8.88</v>
      </c>
      <c r="Q22" s="3">
        <f t="shared" si="9"/>
        <v>9</v>
      </c>
      <c r="R22" s="3">
        <f t="shared" si="10"/>
        <v>450</v>
      </c>
      <c r="S22" s="3">
        <f t="shared" si="20"/>
        <v>246</v>
      </c>
      <c r="T22" s="3">
        <f t="shared" si="11"/>
        <v>474</v>
      </c>
      <c r="U22" s="3">
        <f t="shared" si="12"/>
        <v>9.48</v>
      </c>
      <c r="V22" s="3">
        <f t="shared" si="13"/>
        <v>10</v>
      </c>
      <c r="W22" s="3">
        <f t="shared" si="14"/>
        <v>500</v>
      </c>
      <c r="X22" s="3">
        <f t="shared" si="21"/>
        <v>266</v>
      </c>
      <c r="Y22" s="3">
        <f t="shared" si="15"/>
        <v>454</v>
      </c>
      <c r="Z22" s="3">
        <f t="shared" si="16"/>
        <v>9.08</v>
      </c>
      <c r="AA22" s="3">
        <f t="shared" si="17"/>
        <v>10</v>
      </c>
      <c r="AB22" s="3">
        <f t="shared" si="18"/>
        <v>500</v>
      </c>
    </row>
    <row r="23" spans="1:28">
      <c r="A23" s="4" t="s">
        <v>49</v>
      </c>
      <c r="B23" s="2">
        <v>1</v>
      </c>
      <c r="C23" s="3">
        <v>20</v>
      </c>
      <c r="D23" s="3">
        <v>120</v>
      </c>
      <c r="E23" s="3">
        <f t="shared" si="0"/>
        <v>240</v>
      </c>
      <c r="F23" s="3">
        <f t="shared" si="22"/>
        <v>100</v>
      </c>
      <c r="G23" s="3">
        <v>22</v>
      </c>
      <c r="H23" s="3">
        <v>240</v>
      </c>
      <c r="I23" s="3">
        <f t="shared" si="2"/>
        <v>122</v>
      </c>
      <c r="J23" s="3">
        <f t="shared" si="23"/>
        <v>358</v>
      </c>
      <c r="K23" s="3">
        <f t="shared" si="4"/>
        <v>17.9</v>
      </c>
      <c r="L23" s="3">
        <f t="shared" si="5"/>
        <v>18</v>
      </c>
      <c r="M23" s="3">
        <f t="shared" si="6"/>
        <v>360</v>
      </c>
      <c r="N23" s="3">
        <f t="shared" si="19"/>
        <v>242</v>
      </c>
      <c r="O23" s="3">
        <f t="shared" si="7"/>
        <v>238</v>
      </c>
      <c r="P23" s="3">
        <f t="shared" si="8"/>
        <v>11.9</v>
      </c>
      <c r="Q23" s="3">
        <f t="shared" si="9"/>
        <v>12</v>
      </c>
      <c r="R23" s="3">
        <f t="shared" si="10"/>
        <v>240</v>
      </c>
      <c r="S23" s="3">
        <f t="shared" si="20"/>
        <v>242</v>
      </c>
      <c r="T23" s="3">
        <f t="shared" si="11"/>
        <v>238</v>
      </c>
      <c r="U23" s="3">
        <f t="shared" si="12"/>
        <v>11.9</v>
      </c>
      <c r="V23" s="3">
        <f t="shared" si="13"/>
        <v>12</v>
      </c>
      <c r="W23" s="3">
        <f t="shared" si="14"/>
        <v>240</v>
      </c>
      <c r="X23" s="3">
        <f t="shared" si="21"/>
        <v>242</v>
      </c>
      <c r="Y23" s="3">
        <f t="shared" si="15"/>
        <v>238</v>
      </c>
      <c r="Z23" s="3">
        <f t="shared" si="16"/>
        <v>11.9</v>
      </c>
      <c r="AA23" s="3">
        <f t="shared" si="17"/>
        <v>12</v>
      </c>
      <c r="AB23" s="3">
        <f t="shared" si="18"/>
        <v>240</v>
      </c>
    </row>
    <row r="24" spans="1:28">
      <c r="A24" s="4" t="s">
        <v>50</v>
      </c>
      <c r="B24" s="2">
        <v>1</v>
      </c>
      <c r="C24" s="3">
        <v>30</v>
      </c>
      <c r="D24" s="3">
        <v>120</v>
      </c>
      <c r="E24" s="3">
        <f t="shared" si="0"/>
        <v>240</v>
      </c>
      <c r="F24" s="3">
        <f t="shared" si="22"/>
        <v>150</v>
      </c>
      <c r="G24" s="3">
        <v>23</v>
      </c>
      <c r="H24" s="3">
        <v>240</v>
      </c>
      <c r="I24" s="3">
        <f t="shared" si="2"/>
        <v>173</v>
      </c>
      <c r="J24" s="3">
        <f t="shared" si="23"/>
        <v>307</v>
      </c>
      <c r="K24" s="3">
        <f t="shared" si="4"/>
        <v>10.2333333333333</v>
      </c>
      <c r="L24" s="3">
        <f t="shared" si="5"/>
        <v>11</v>
      </c>
      <c r="M24" s="3">
        <f t="shared" si="6"/>
        <v>330</v>
      </c>
      <c r="N24" s="3">
        <f t="shared" si="19"/>
        <v>263</v>
      </c>
      <c r="O24" s="3">
        <f t="shared" si="7"/>
        <v>217</v>
      </c>
      <c r="P24" s="3">
        <f t="shared" si="8"/>
        <v>7.23333333333333</v>
      </c>
      <c r="Q24" s="3">
        <f t="shared" si="9"/>
        <v>8</v>
      </c>
      <c r="R24" s="3">
        <f t="shared" si="10"/>
        <v>240</v>
      </c>
      <c r="S24" s="3">
        <f t="shared" si="20"/>
        <v>263</v>
      </c>
      <c r="T24" s="3">
        <f t="shared" si="11"/>
        <v>217</v>
      </c>
      <c r="U24" s="3">
        <f t="shared" si="12"/>
        <v>7.23333333333333</v>
      </c>
      <c r="V24" s="3">
        <f t="shared" si="13"/>
        <v>8</v>
      </c>
      <c r="W24" s="3">
        <f t="shared" si="14"/>
        <v>240</v>
      </c>
      <c r="X24" s="3">
        <f t="shared" si="21"/>
        <v>263</v>
      </c>
      <c r="Y24" s="3">
        <f t="shared" si="15"/>
        <v>217</v>
      </c>
      <c r="Z24" s="3">
        <f t="shared" si="16"/>
        <v>7.23333333333333</v>
      </c>
      <c r="AA24" s="3">
        <f t="shared" si="17"/>
        <v>8</v>
      </c>
      <c r="AB24" s="3">
        <f t="shared" si="18"/>
        <v>240</v>
      </c>
    </row>
    <row r="25" spans="1:28">
      <c r="A25" s="4" t="s">
        <v>51</v>
      </c>
      <c r="B25" s="2">
        <v>2</v>
      </c>
      <c r="C25" s="3">
        <v>36</v>
      </c>
      <c r="D25" s="3">
        <v>120</v>
      </c>
      <c r="E25" s="3">
        <f t="shared" si="0"/>
        <v>480</v>
      </c>
      <c r="F25" s="3">
        <f t="shared" si="22"/>
        <v>360</v>
      </c>
      <c r="G25" s="3">
        <v>37</v>
      </c>
      <c r="H25" s="3">
        <v>480</v>
      </c>
      <c r="I25" s="3">
        <f t="shared" si="2"/>
        <v>397</v>
      </c>
      <c r="J25" s="3">
        <f t="shared" si="23"/>
        <v>563</v>
      </c>
      <c r="K25" s="3">
        <f t="shared" si="4"/>
        <v>15.6388888888889</v>
      </c>
      <c r="L25" s="3">
        <f t="shared" si="5"/>
        <v>16</v>
      </c>
      <c r="M25" s="3">
        <f t="shared" si="6"/>
        <v>576</v>
      </c>
      <c r="N25" s="3">
        <f t="shared" si="19"/>
        <v>493</v>
      </c>
      <c r="O25" s="3">
        <f t="shared" si="7"/>
        <v>467</v>
      </c>
      <c r="P25" s="3">
        <f t="shared" si="8"/>
        <v>12.9722222222222</v>
      </c>
      <c r="Q25" s="3">
        <f t="shared" si="9"/>
        <v>13</v>
      </c>
      <c r="R25" s="3">
        <f t="shared" si="10"/>
        <v>468</v>
      </c>
      <c r="S25" s="3">
        <f t="shared" si="20"/>
        <v>481</v>
      </c>
      <c r="T25" s="3">
        <f t="shared" si="11"/>
        <v>479</v>
      </c>
      <c r="U25" s="3">
        <f t="shared" si="12"/>
        <v>13.3055555555556</v>
      </c>
      <c r="V25" s="3">
        <f t="shared" si="13"/>
        <v>14</v>
      </c>
      <c r="W25" s="3">
        <f t="shared" si="14"/>
        <v>504</v>
      </c>
      <c r="X25" s="3">
        <f t="shared" si="21"/>
        <v>505</v>
      </c>
      <c r="Y25" s="3">
        <f t="shared" si="15"/>
        <v>455</v>
      </c>
      <c r="Z25" s="3">
        <f t="shared" si="16"/>
        <v>12.6388888888889</v>
      </c>
      <c r="AA25" s="3">
        <f t="shared" si="17"/>
        <v>13</v>
      </c>
      <c r="AB25" s="3">
        <f t="shared" si="18"/>
        <v>468</v>
      </c>
    </row>
    <row r="26" spans="1:28">
      <c r="A26" s="4" t="s">
        <v>52</v>
      </c>
      <c r="B26" s="2">
        <v>1</v>
      </c>
      <c r="C26" s="3">
        <v>50</v>
      </c>
      <c r="D26" s="3">
        <v>150</v>
      </c>
      <c r="E26" s="3">
        <f t="shared" si="0"/>
        <v>300</v>
      </c>
      <c r="F26" s="3">
        <f t="shared" si="22"/>
        <v>250</v>
      </c>
      <c r="G26" s="3">
        <v>9</v>
      </c>
      <c r="H26" s="3">
        <v>300</v>
      </c>
      <c r="I26" s="3">
        <f t="shared" si="2"/>
        <v>259</v>
      </c>
      <c r="J26" s="3">
        <f t="shared" si="23"/>
        <v>341</v>
      </c>
      <c r="K26" s="3">
        <f t="shared" si="4"/>
        <v>6.82</v>
      </c>
      <c r="L26" s="3">
        <f t="shared" si="5"/>
        <v>7</v>
      </c>
      <c r="M26" s="3">
        <f t="shared" si="6"/>
        <v>350</v>
      </c>
      <c r="N26" s="3">
        <f t="shared" si="19"/>
        <v>309</v>
      </c>
      <c r="O26" s="3">
        <f t="shared" si="7"/>
        <v>291</v>
      </c>
      <c r="P26" s="3">
        <f t="shared" si="8"/>
        <v>5.82</v>
      </c>
      <c r="Q26" s="3">
        <f t="shared" si="9"/>
        <v>6</v>
      </c>
      <c r="R26" s="3">
        <f t="shared" si="10"/>
        <v>300</v>
      </c>
      <c r="S26" s="3">
        <f t="shared" si="20"/>
        <v>309</v>
      </c>
      <c r="T26" s="3">
        <f t="shared" si="11"/>
        <v>291</v>
      </c>
      <c r="U26" s="3">
        <f t="shared" si="12"/>
        <v>5.82</v>
      </c>
      <c r="V26" s="3">
        <f t="shared" si="13"/>
        <v>6</v>
      </c>
      <c r="W26" s="3">
        <f t="shared" si="14"/>
        <v>300</v>
      </c>
      <c r="X26" s="3">
        <f t="shared" si="21"/>
        <v>309</v>
      </c>
      <c r="Y26" s="3">
        <f t="shared" si="15"/>
        <v>291</v>
      </c>
      <c r="Z26" s="3">
        <f t="shared" si="16"/>
        <v>5.82</v>
      </c>
      <c r="AA26" s="3">
        <f t="shared" si="17"/>
        <v>6</v>
      </c>
      <c r="AB26" s="3">
        <f t="shared" si="18"/>
        <v>300</v>
      </c>
    </row>
    <row r="27" spans="1:28">
      <c r="A27" s="4" t="s">
        <v>53</v>
      </c>
      <c r="B27" s="2">
        <v>1</v>
      </c>
      <c r="C27" s="3">
        <v>72</v>
      </c>
      <c r="D27" s="3">
        <v>150</v>
      </c>
      <c r="E27" s="3">
        <f t="shared" si="0"/>
        <v>300</v>
      </c>
      <c r="F27" s="3">
        <f t="shared" si="22"/>
        <v>360</v>
      </c>
      <c r="G27" s="3">
        <v>12</v>
      </c>
      <c r="H27" s="3">
        <v>300</v>
      </c>
      <c r="I27" s="3">
        <f t="shared" si="2"/>
        <v>372</v>
      </c>
      <c r="J27" s="3">
        <f t="shared" si="23"/>
        <v>228</v>
      </c>
      <c r="K27" s="3">
        <f t="shared" si="4"/>
        <v>3.16666666666667</v>
      </c>
      <c r="L27" s="3">
        <f t="shared" si="5"/>
        <v>4</v>
      </c>
      <c r="M27" s="3">
        <f t="shared" si="6"/>
        <v>288</v>
      </c>
      <c r="N27" s="3">
        <f t="shared" si="19"/>
        <v>360</v>
      </c>
      <c r="O27" s="3">
        <f t="shared" si="7"/>
        <v>240</v>
      </c>
      <c r="P27" s="3">
        <f t="shared" si="8"/>
        <v>3.33333333333333</v>
      </c>
      <c r="Q27" s="3">
        <f t="shared" si="9"/>
        <v>4</v>
      </c>
      <c r="R27" s="3">
        <f t="shared" si="10"/>
        <v>288</v>
      </c>
      <c r="S27" s="3">
        <f t="shared" si="20"/>
        <v>348</v>
      </c>
      <c r="T27" s="3">
        <f t="shared" si="11"/>
        <v>252</v>
      </c>
      <c r="U27" s="3">
        <f t="shared" si="12"/>
        <v>3.5</v>
      </c>
      <c r="V27" s="3">
        <f t="shared" si="13"/>
        <v>4</v>
      </c>
      <c r="W27" s="3">
        <f t="shared" si="14"/>
        <v>288</v>
      </c>
      <c r="X27" s="3">
        <f t="shared" si="21"/>
        <v>336</v>
      </c>
      <c r="Y27" s="3">
        <f t="shared" si="15"/>
        <v>264</v>
      </c>
      <c r="Z27" s="3">
        <f t="shared" si="16"/>
        <v>3.66666666666667</v>
      </c>
      <c r="AA27" s="3">
        <f t="shared" si="17"/>
        <v>4</v>
      </c>
      <c r="AB27" s="3">
        <f t="shared" si="18"/>
        <v>288</v>
      </c>
    </row>
    <row r="28" spans="1:28">
      <c r="A28" s="4" t="s">
        <v>54</v>
      </c>
      <c r="B28" s="2">
        <v>1</v>
      </c>
      <c r="C28" s="3">
        <v>60</v>
      </c>
      <c r="D28" s="3">
        <v>150</v>
      </c>
      <c r="E28" s="3">
        <f t="shared" si="0"/>
        <v>300</v>
      </c>
      <c r="F28" s="3">
        <f t="shared" si="22"/>
        <v>300</v>
      </c>
      <c r="G28" s="3">
        <v>27</v>
      </c>
      <c r="H28" s="3">
        <v>300</v>
      </c>
      <c r="I28" s="3">
        <f t="shared" si="2"/>
        <v>327</v>
      </c>
      <c r="J28" s="3">
        <f t="shared" si="23"/>
        <v>273</v>
      </c>
      <c r="K28" s="3">
        <f t="shared" si="4"/>
        <v>4.55</v>
      </c>
      <c r="L28" s="3">
        <f t="shared" si="5"/>
        <v>5</v>
      </c>
      <c r="M28" s="3">
        <f t="shared" si="6"/>
        <v>300</v>
      </c>
      <c r="N28" s="3">
        <f t="shared" si="19"/>
        <v>327</v>
      </c>
      <c r="O28" s="3">
        <f t="shared" si="7"/>
        <v>273</v>
      </c>
      <c r="P28" s="3">
        <f t="shared" si="8"/>
        <v>4.55</v>
      </c>
      <c r="Q28" s="3">
        <f t="shared" si="9"/>
        <v>5</v>
      </c>
      <c r="R28" s="3">
        <f t="shared" si="10"/>
        <v>300</v>
      </c>
      <c r="S28" s="3">
        <f t="shared" si="20"/>
        <v>327</v>
      </c>
      <c r="T28" s="3">
        <f t="shared" si="11"/>
        <v>273</v>
      </c>
      <c r="U28" s="3">
        <f t="shared" si="12"/>
        <v>4.55</v>
      </c>
      <c r="V28" s="3">
        <f t="shared" si="13"/>
        <v>5</v>
      </c>
      <c r="W28" s="3">
        <f t="shared" si="14"/>
        <v>300</v>
      </c>
      <c r="X28" s="3">
        <f t="shared" si="21"/>
        <v>327</v>
      </c>
      <c r="Y28" s="3">
        <f t="shared" si="15"/>
        <v>273</v>
      </c>
      <c r="Z28" s="3">
        <f t="shared" si="16"/>
        <v>4.55</v>
      </c>
      <c r="AA28" s="3">
        <f t="shared" si="17"/>
        <v>5</v>
      </c>
      <c r="AB28" s="3">
        <f t="shared" si="18"/>
        <v>300</v>
      </c>
    </row>
    <row r="29" spans="1:28">
      <c r="A29" s="4" t="s">
        <v>55</v>
      </c>
      <c r="B29" s="2">
        <v>2</v>
      </c>
      <c r="C29" s="3">
        <v>50</v>
      </c>
      <c r="D29" s="3">
        <v>150</v>
      </c>
      <c r="E29" s="3">
        <f t="shared" si="0"/>
        <v>600</v>
      </c>
      <c r="F29" s="3">
        <f t="shared" si="22"/>
        <v>500</v>
      </c>
      <c r="G29" s="3">
        <v>36</v>
      </c>
      <c r="H29" s="3">
        <v>600</v>
      </c>
      <c r="I29" s="3">
        <f t="shared" si="2"/>
        <v>536</v>
      </c>
      <c r="J29" s="3">
        <f t="shared" si="23"/>
        <v>664</v>
      </c>
      <c r="K29" s="3">
        <f t="shared" si="4"/>
        <v>13.28</v>
      </c>
      <c r="L29" s="3">
        <f t="shared" si="5"/>
        <v>14</v>
      </c>
      <c r="M29" s="3">
        <f t="shared" si="6"/>
        <v>700</v>
      </c>
      <c r="N29" s="3">
        <f t="shared" si="19"/>
        <v>636</v>
      </c>
      <c r="O29" s="3">
        <f t="shared" si="7"/>
        <v>564</v>
      </c>
      <c r="P29" s="3">
        <f t="shared" si="8"/>
        <v>11.28</v>
      </c>
      <c r="Q29" s="3">
        <f t="shared" si="9"/>
        <v>12</v>
      </c>
      <c r="R29" s="3">
        <f t="shared" si="10"/>
        <v>600</v>
      </c>
      <c r="S29" s="3">
        <f t="shared" si="20"/>
        <v>636</v>
      </c>
      <c r="T29" s="3">
        <f t="shared" si="11"/>
        <v>564</v>
      </c>
      <c r="U29" s="3">
        <f t="shared" si="12"/>
        <v>11.28</v>
      </c>
      <c r="V29" s="3">
        <f t="shared" si="13"/>
        <v>12</v>
      </c>
      <c r="W29" s="3">
        <f t="shared" si="14"/>
        <v>600</v>
      </c>
      <c r="X29" s="3">
        <f t="shared" si="21"/>
        <v>636</v>
      </c>
      <c r="Y29" s="3">
        <f t="shared" si="15"/>
        <v>564</v>
      </c>
      <c r="Z29" s="3">
        <f t="shared" si="16"/>
        <v>11.28</v>
      </c>
      <c r="AA29" s="3">
        <f t="shared" si="17"/>
        <v>12</v>
      </c>
      <c r="AB29" s="3">
        <f t="shared" si="18"/>
        <v>600</v>
      </c>
    </row>
    <row r="30" spans="1:28">
      <c r="A30" s="4" t="s">
        <v>56</v>
      </c>
      <c r="B30" s="2">
        <v>1</v>
      </c>
      <c r="C30" s="3">
        <v>30</v>
      </c>
      <c r="D30" s="3">
        <v>150</v>
      </c>
      <c r="E30" s="3">
        <f t="shared" si="0"/>
        <v>300</v>
      </c>
      <c r="F30" s="3">
        <f t="shared" si="22"/>
        <v>150</v>
      </c>
      <c r="G30" s="3">
        <v>16</v>
      </c>
      <c r="H30" s="3">
        <v>300</v>
      </c>
      <c r="I30" s="3">
        <f t="shared" si="2"/>
        <v>166</v>
      </c>
      <c r="J30" s="3">
        <f t="shared" si="23"/>
        <v>434</v>
      </c>
      <c r="K30" s="3">
        <f t="shared" si="4"/>
        <v>14.4666666666667</v>
      </c>
      <c r="L30" s="3">
        <f t="shared" si="5"/>
        <v>15</v>
      </c>
      <c r="M30" s="3">
        <f t="shared" si="6"/>
        <v>450</v>
      </c>
      <c r="N30" s="3">
        <f t="shared" si="19"/>
        <v>316</v>
      </c>
      <c r="O30" s="3">
        <f t="shared" si="7"/>
        <v>284</v>
      </c>
      <c r="P30" s="3">
        <f t="shared" si="8"/>
        <v>9.46666666666667</v>
      </c>
      <c r="Q30" s="3">
        <f t="shared" si="9"/>
        <v>10</v>
      </c>
      <c r="R30" s="3">
        <f t="shared" si="10"/>
        <v>300</v>
      </c>
      <c r="S30" s="3">
        <f t="shared" si="20"/>
        <v>316</v>
      </c>
      <c r="T30" s="3">
        <f t="shared" si="11"/>
        <v>284</v>
      </c>
      <c r="U30" s="3">
        <f t="shared" si="12"/>
        <v>9.46666666666667</v>
      </c>
      <c r="V30" s="3">
        <f t="shared" si="13"/>
        <v>10</v>
      </c>
      <c r="W30" s="3">
        <f t="shared" si="14"/>
        <v>300</v>
      </c>
      <c r="X30" s="3">
        <f t="shared" si="21"/>
        <v>316</v>
      </c>
      <c r="Y30" s="3">
        <f t="shared" si="15"/>
        <v>284</v>
      </c>
      <c r="Z30" s="3">
        <f t="shared" si="16"/>
        <v>9.46666666666667</v>
      </c>
      <c r="AA30" s="3">
        <f t="shared" si="17"/>
        <v>10</v>
      </c>
      <c r="AB30" s="3">
        <f t="shared" si="18"/>
        <v>300</v>
      </c>
    </row>
    <row r="31" spans="1:28">
      <c r="A31" s="4" t="s">
        <v>57</v>
      </c>
      <c r="B31" s="2">
        <v>2</v>
      </c>
      <c r="C31" s="3">
        <v>32</v>
      </c>
      <c r="D31" s="3">
        <v>150</v>
      </c>
      <c r="E31" s="3">
        <f t="shared" si="0"/>
        <v>600</v>
      </c>
      <c r="F31" s="3">
        <f t="shared" si="22"/>
        <v>320</v>
      </c>
      <c r="G31" s="3">
        <v>23</v>
      </c>
      <c r="H31" s="3">
        <v>600</v>
      </c>
      <c r="I31" s="3">
        <f t="shared" si="2"/>
        <v>343</v>
      </c>
      <c r="J31" s="3">
        <f t="shared" si="23"/>
        <v>857</v>
      </c>
      <c r="K31" s="3">
        <f t="shared" si="4"/>
        <v>26.78125</v>
      </c>
      <c r="L31" s="3">
        <f t="shared" si="5"/>
        <v>27</v>
      </c>
      <c r="M31" s="3">
        <f t="shared" si="6"/>
        <v>864</v>
      </c>
      <c r="N31" s="3">
        <f t="shared" si="19"/>
        <v>607</v>
      </c>
      <c r="O31" s="3">
        <f t="shared" si="7"/>
        <v>593</v>
      </c>
      <c r="P31" s="3">
        <f t="shared" si="8"/>
        <v>18.53125</v>
      </c>
      <c r="Q31" s="3">
        <f t="shared" si="9"/>
        <v>19</v>
      </c>
      <c r="R31" s="3">
        <f t="shared" si="10"/>
        <v>608</v>
      </c>
      <c r="S31" s="3">
        <f t="shared" si="20"/>
        <v>615</v>
      </c>
      <c r="T31" s="3">
        <f t="shared" si="11"/>
        <v>585</v>
      </c>
      <c r="U31" s="3">
        <f t="shared" si="12"/>
        <v>18.28125</v>
      </c>
      <c r="V31" s="3">
        <f t="shared" si="13"/>
        <v>19</v>
      </c>
      <c r="W31" s="3">
        <f t="shared" si="14"/>
        <v>608</v>
      </c>
      <c r="X31" s="3">
        <f t="shared" si="21"/>
        <v>623</v>
      </c>
      <c r="Y31" s="3">
        <f t="shared" si="15"/>
        <v>577</v>
      </c>
      <c r="Z31" s="3">
        <f t="shared" si="16"/>
        <v>18.03125</v>
      </c>
      <c r="AA31" s="3">
        <f t="shared" si="17"/>
        <v>19</v>
      </c>
      <c r="AB31" s="3">
        <f t="shared" si="18"/>
        <v>608</v>
      </c>
    </row>
    <row r="32" spans="1:28">
      <c r="A32" s="5"/>
      <c r="L32">
        <f>SUM(L2:L31)</f>
        <v>332</v>
      </c>
      <c r="N32" s="5"/>
      <c r="O32" s="5"/>
      <c r="P32" s="5"/>
      <c r="Q32" s="5">
        <f>SUM(Q2:Q31)</f>
        <v>274</v>
      </c>
      <c r="R32" s="5"/>
      <c r="S32" s="5"/>
      <c r="T32" s="5"/>
      <c r="U32" s="5"/>
      <c r="V32" s="5">
        <f>SUM(V2:V31)</f>
        <v>276</v>
      </c>
      <c r="W32" s="5"/>
      <c r="X32" s="5"/>
      <c r="Y32" s="5"/>
      <c r="Z32" s="5"/>
      <c r="AA32" s="5">
        <f>SUM(AA2:AA31)</f>
        <v>272</v>
      </c>
      <c r="AB32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1-2</dc:creator>
  <cp:lastModifiedBy>韩丽红</cp:lastModifiedBy>
  <dcterms:created xsi:type="dcterms:W3CDTF">2023-05-12T11:15:00Z</dcterms:created>
  <dcterms:modified xsi:type="dcterms:W3CDTF">2025-05-10T05:19:38Z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DBF7E6E4C4AE42839FC6F247BE90B071_13</vt:lpwstr>
  </property>
</Properties>
</file>