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65" windowWidth="19395" windowHeight="7575" activeTab="5"/>
  </bookViews>
  <sheets>
    <sheet name="工资表" sheetId="1" r:id="rId1"/>
    <sheet name="统计" sheetId="2" r:id="rId2"/>
    <sheet name="排序" sheetId="7" r:id="rId3"/>
    <sheet name="筛选" sheetId="8" r:id="rId4"/>
    <sheet name="分类汇总" sheetId="9" r:id="rId5"/>
    <sheet name="图表" sheetId="10" r:id="rId6"/>
    <sheet name="考勤表" sheetId="3" r:id="rId7"/>
  </sheets>
  <definedNames>
    <definedName name="_xlnm._FilterDatabase" localSheetId="4" hidden="1">分类汇总!$B$3:$H$12</definedName>
    <definedName name="_xlnm._FilterDatabase" localSheetId="3" hidden="1">筛选!$B$3:$H$10</definedName>
    <definedName name="_xlnm.Print_Area" localSheetId="0">工资表!$B$2:$H$13</definedName>
  </definedNames>
  <calcPr calcId="144525"/>
</workbook>
</file>

<file path=xl/calcChain.xml><?xml version="1.0" encoding="utf-8"?>
<calcChain xmlns="http://schemas.openxmlformats.org/spreadsheetml/2006/main">
  <c r="H10" i="10" l="1"/>
  <c r="B10" i="10"/>
  <c r="H9" i="10"/>
  <c r="B9" i="10"/>
  <c r="H8" i="10"/>
  <c r="B8" i="10"/>
  <c r="H7" i="10"/>
  <c r="B7" i="10"/>
  <c r="H6" i="10"/>
  <c r="B6" i="10"/>
  <c r="H5" i="10"/>
  <c r="B5" i="10"/>
  <c r="H4" i="10"/>
  <c r="B4" i="10"/>
  <c r="H10" i="9"/>
  <c r="H5" i="9"/>
  <c r="B5" i="9"/>
  <c r="H9" i="9"/>
  <c r="B9" i="9"/>
  <c r="H12" i="9"/>
  <c r="B12" i="9"/>
  <c r="H4" i="9"/>
  <c r="B4" i="9"/>
  <c r="H11" i="9"/>
  <c r="H13" i="9" s="1"/>
  <c r="B11" i="9"/>
  <c r="H8" i="9"/>
  <c r="B8" i="9"/>
  <c r="H7" i="9"/>
  <c r="B7" i="9"/>
  <c r="H10" i="8"/>
  <c r="B10" i="8"/>
  <c r="H9" i="8"/>
  <c r="B9" i="8"/>
  <c r="H8" i="8"/>
  <c r="B8" i="8"/>
  <c r="H7" i="8"/>
  <c r="B7" i="8"/>
  <c r="H6" i="8"/>
  <c r="B6" i="8"/>
  <c r="H5" i="8"/>
  <c r="B5" i="8"/>
  <c r="H4" i="8"/>
  <c r="B4" i="8"/>
  <c r="H35" i="7"/>
  <c r="B35" i="7"/>
  <c r="H39" i="7"/>
  <c r="B39" i="7"/>
  <c r="H38" i="7"/>
  <c r="B38" i="7"/>
  <c r="H37" i="7"/>
  <c r="B37" i="7"/>
  <c r="H34" i="7"/>
  <c r="B34" i="7"/>
  <c r="H40" i="7"/>
  <c r="B40" i="7"/>
  <c r="H36" i="7"/>
  <c r="B36" i="7"/>
  <c r="H27" i="7"/>
  <c r="B27" i="7"/>
  <c r="H25" i="7"/>
  <c r="B25" i="7"/>
  <c r="H30" i="7"/>
  <c r="B30" i="7"/>
  <c r="H28" i="7"/>
  <c r="B28" i="7"/>
  <c r="H26" i="7"/>
  <c r="B26" i="7"/>
  <c r="H24" i="7"/>
  <c r="B24" i="7"/>
  <c r="H29" i="7"/>
  <c r="B29" i="7"/>
  <c r="H17" i="7"/>
  <c r="B17" i="7"/>
  <c r="H15" i="7"/>
  <c r="B15" i="7"/>
  <c r="H20" i="7"/>
  <c r="B20" i="7"/>
  <c r="H19" i="7"/>
  <c r="B19" i="7"/>
  <c r="H16" i="7"/>
  <c r="B16" i="7"/>
  <c r="H14" i="7"/>
  <c r="B14" i="7"/>
  <c r="H18" i="7"/>
  <c r="B18" i="7"/>
  <c r="H10" i="7"/>
  <c r="B10" i="7"/>
  <c r="H9" i="7"/>
  <c r="B9" i="7"/>
  <c r="H8" i="7"/>
  <c r="B8" i="7"/>
  <c r="H7" i="7"/>
  <c r="B7" i="7"/>
  <c r="H6" i="7"/>
  <c r="B6" i="7"/>
  <c r="H5" i="7"/>
  <c r="B5" i="7"/>
  <c r="H4" i="7"/>
  <c r="B4" i="7"/>
  <c r="D13" i="1"/>
  <c r="H12" i="1"/>
  <c r="F11" i="1"/>
  <c r="G11" i="1"/>
  <c r="H11" i="1"/>
  <c r="E11" i="1"/>
  <c r="H5" i="1"/>
  <c r="H6" i="1"/>
  <c r="H7" i="1"/>
  <c r="H8" i="1"/>
  <c r="H9" i="1"/>
  <c r="H10" i="1"/>
  <c r="H4" i="1"/>
  <c r="B10" i="2"/>
  <c r="B9" i="2"/>
  <c r="B8" i="2"/>
  <c r="B7" i="2"/>
  <c r="B6" i="2"/>
  <c r="B5" i="2"/>
  <c r="B4" i="2"/>
  <c r="H6" i="9" l="1"/>
  <c r="H14" i="9" s="1"/>
  <c r="B10" i="1"/>
  <c r="B9" i="1"/>
  <c r="B8" i="1"/>
  <c r="B7" i="1"/>
  <c r="B6" i="1"/>
  <c r="B4" i="1"/>
  <c r="B5" i="1"/>
</calcChain>
</file>

<file path=xl/sharedStrings.xml><?xml version="1.0" encoding="utf-8"?>
<sst xmlns="http://schemas.openxmlformats.org/spreadsheetml/2006/main" count="229" uniqueCount="47">
  <si>
    <t>工号</t>
    <phoneticPr fontId="2" type="noConversion"/>
  </si>
  <si>
    <t>部门</t>
    <phoneticPr fontId="2" type="noConversion"/>
  </si>
  <si>
    <t>姓名</t>
    <phoneticPr fontId="2" type="noConversion"/>
  </si>
  <si>
    <t>基本工资</t>
    <phoneticPr fontId="2" type="noConversion"/>
  </si>
  <si>
    <t>薪级工资</t>
    <phoneticPr fontId="2" type="noConversion"/>
  </si>
  <si>
    <t>津贴</t>
    <phoneticPr fontId="2" type="noConversion"/>
  </si>
  <si>
    <t>应发工资</t>
    <phoneticPr fontId="2" type="noConversion"/>
  </si>
  <si>
    <t>市场部</t>
  </si>
  <si>
    <t>市场部</t>
    <phoneticPr fontId="2" type="noConversion"/>
  </si>
  <si>
    <t>赵丽</t>
    <phoneticPr fontId="2" type="noConversion"/>
  </si>
  <si>
    <t>刘可可</t>
  </si>
  <si>
    <t>物流部</t>
  </si>
  <si>
    <t>王明</t>
  </si>
  <si>
    <t>行政部</t>
  </si>
  <si>
    <t>李应东</t>
  </si>
  <si>
    <t>张梦</t>
  </si>
  <si>
    <t>罗强</t>
  </si>
  <si>
    <t>付红梅</t>
  </si>
  <si>
    <t>员工工资情况表</t>
    <phoneticPr fontId="2" type="noConversion"/>
  </si>
  <si>
    <t>星期一</t>
    <phoneticPr fontId="2" type="noConversion"/>
  </si>
  <si>
    <t>星期二</t>
  </si>
  <si>
    <t>星期三</t>
  </si>
  <si>
    <t>星期四</t>
  </si>
  <si>
    <t>星期五</t>
  </si>
  <si>
    <t>赵丽</t>
  </si>
  <si>
    <t>序号</t>
    <phoneticPr fontId="2" type="noConversion"/>
  </si>
  <si>
    <t>部门</t>
    <phoneticPr fontId="2" type="noConversion"/>
  </si>
  <si>
    <t>姓名</t>
    <phoneticPr fontId="2" type="noConversion"/>
  </si>
  <si>
    <t>市场部</t>
    <phoneticPr fontId="2" type="noConversion"/>
  </si>
  <si>
    <t>物流部</t>
    <phoneticPr fontId="2" type="noConversion"/>
  </si>
  <si>
    <t>行政部</t>
    <phoneticPr fontId="2" type="noConversion"/>
  </si>
  <si>
    <t>员工考勤表</t>
    <phoneticPr fontId="2" type="noConversion"/>
  </si>
  <si>
    <t>迟到</t>
    <phoneticPr fontId="2" type="noConversion"/>
  </si>
  <si>
    <t>平均工资</t>
    <phoneticPr fontId="2" type="noConversion"/>
  </si>
  <si>
    <t>最高工资</t>
    <phoneticPr fontId="2" type="noConversion"/>
  </si>
  <si>
    <t>员工数</t>
    <phoneticPr fontId="2" type="noConversion"/>
  </si>
  <si>
    <t>排序前</t>
    <phoneticPr fontId="2" type="noConversion"/>
  </si>
  <si>
    <t>按应发工资排序</t>
    <phoneticPr fontId="2" type="noConversion"/>
  </si>
  <si>
    <t>组合排序</t>
    <phoneticPr fontId="2" type="noConversion"/>
  </si>
  <si>
    <t>笔划排序</t>
    <phoneticPr fontId="2" type="noConversion"/>
  </si>
  <si>
    <t>数据筛选</t>
    <phoneticPr fontId="2" type="noConversion"/>
  </si>
  <si>
    <t>分类汇总</t>
    <phoneticPr fontId="2" type="noConversion"/>
  </si>
  <si>
    <t>行政部 汇总</t>
  </si>
  <si>
    <t>市场部 汇总</t>
  </si>
  <si>
    <t>物流部 汇总</t>
  </si>
  <si>
    <t>总计</t>
  </si>
  <si>
    <t>员工工资比较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</si>
</sst>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¥&quot;* #,##0.00_ ;_ &quot;¥&quot;* \-#,##0.00_ ;_ &quot;¥&quot;* &quot;-&quot;??_ ;_ @_ "/>
    <numFmt numFmtId="176" formatCode="0.0"/>
    <numFmt numFmtId="177" formatCode="0.0000"/>
    <numFmt numFmtId="178" formatCode="0_);[Red]\(0\)"/>
  </numFmts>
  <fonts count="5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3"/>
      <name val="楷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>
      <alignment vertical="center"/>
    </xf>
    <xf numFmtId="177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  <xf numFmtId="1" fontId="4" fillId="0" borderId="1" xfId="0" applyNumberFormat="1" applyFon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44" fontId="4" fillId="0" borderId="11" xfId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8" fontId="0" fillId="0" borderId="14" xfId="0" applyNumberFormat="1" applyBorder="1" applyAlignment="1">
      <alignment horizontal="center" vertical="center"/>
    </xf>
    <xf numFmtId="0" fontId="0" fillId="0" borderId="15" xfId="0" applyBorder="1">
      <alignment vertical="center"/>
    </xf>
    <xf numFmtId="178" fontId="0" fillId="0" borderId="14" xfId="2" applyNumberFormat="1" applyFon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 textRotation="255"/>
    </xf>
    <xf numFmtId="0" fontId="0" fillId="0" borderId="17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178" fontId="0" fillId="0" borderId="19" xfId="2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8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 textRotation="255"/>
    </xf>
    <xf numFmtId="0" fontId="0" fillId="0" borderId="23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4" fillId="3" borderId="1" xfId="0" applyNumberFormat="1" applyFont="1" applyFill="1" applyBorder="1">
      <alignment vertical="center"/>
    </xf>
    <xf numFmtId="0" fontId="4" fillId="3" borderId="5" xfId="0" applyFont="1" applyFill="1" applyBorder="1">
      <alignment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" fontId="4" fillId="3" borderId="2" xfId="0" applyNumberFormat="1" applyFont="1" applyFill="1" applyBorder="1">
      <alignment vertical="center"/>
    </xf>
    <xf numFmtId="0" fontId="4" fillId="3" borderId="10" xfId="0" applyFont="1" applyFill="1" applyBorder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2" fontId="4" fillId="0" borderId="15" xfId="0" applyNumberFormat="1" applyFont="1" applyBorder="1">
      <alignment vertical="center"/>
    </xf>
    <xf numFmtId="0" fontId="4" fillId="0" borderId="17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6" xfId="0" applyFont="1" applyBorder="1" applyAlignment="1">
      <alignment horizontal="center" vertical="center"/>
    </xf>
    <xf numFmtId="1" fontId="4" fillId="0" borderId="15" xfId="0" applyNumberFormat="1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1" fontId="4" fillId="0" borderId="17" xfId="0" applyNumberFormat="1" applyFont="1" applyBorder="1">
      <alignment vertical="center"/>
    </xf>
    <xf numFmtId="1" fontId="4" fillId="0" borderId="18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>
      <alignment vertical="center"/>
    </xf>
  </cellXfs>
  <cellStyles count="3">
    <cellStyle name="百分比" xfId="2" builtinId="5"/>
    <cellStyle name="常规" xfId="0" builtinId="0"/>
    <cellStyle name="货币" xfId="1" builtinId="4"/>
  </cellStyles>
  <dxfs count="15"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宋体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宋体"/>
        <scheme val="minor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宋体"/>
        <scheme val="minor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宋体"/>
        <scheme val="minor"/>
      </font>
      <numFmt numFmtId="1" formatCode="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宋体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宋体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宋体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i="1" u="sng">
                <a:solidFill>
                  <a:srgbClr val="FF0000"/>
                </a:solidFill>
                <a:latin typeface="黑体" pitchFamily="49" charset="-122"/>
                <a:ea typeface="黑体" pitchFamily="49" charset="-122"/>
              </a:defRPr>
            </a:pPr>
            <a:r>
              <a:rPr lang="zh-CN" altLang="zh-CN" sz="1400" b="1" i="1" u="sng" strike="noStrike" baseline="0">
                <a:effectLst/>
              </a:rPr>
              <a:t>折线图</a:t>
            </a:r>
            <a:endParaRPr lang="zh-CN" altLang="en-US" sz="1400" i="1" u="sng">
              <a:solidFill>
                <a:srgbClr val="FF0000"/>
              </a:solidFill>
              <a:latin typeface="黑体" pitchFamily="49" charset="-122"/>
              <a:ea typeface="黑体" pitchFamily="49" charset="-122"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图表!$D$4:$D$10</c:f>
              <c:strCache>
                <c:ptCount val="7"/>
                <c:pt idx="0">
                  <c:v>刘可可</c:v>
                </c:pt>
                <c:pt idx="1">
                  <c:v>赵丽</c:v>
                </c:pt>
                <c:pt idx="2">
                  <c:v>王明</c:v>
                </c:pt>
                <c:pt idx="3">
                  <c:v>李应东</c:v>
                </c:pt>
                <c:pt idx="4">
                  <c:v>张梦</c:v>
                </c:pt>
                <c:pt idx="5">
                  <c:v>罗强</c:v>
                </c:pt>
                <c:pt idx="6">
                  <c:v>付红梅</c:v>
                </c:pt>
              </c:strCache>
            </c:strRef>
          </c:cat>
          <c:val>
            <c:numRef>
              <c:f>图表!$H$4:$H$10</c:f>
              <c:numCache>
                <c:formatCode>0</c:formatCode>
                <c:ptCount val="7"/>
                <c:pt idx="0">
                  <c:v>3000</c:v>
                </c:pt>
                <c:pt idx="1">
                  <c:v>11700</c:v>
                </c:pt>
                <c:pt idx="2">
                  <c:v>4100</c:v>
                </c:pt>
                <c:pt idx="3">
                  <c:v>3000</c:v>
                </c:pt>
                <c:pt idx="4">
                  <c:v>2100</c:v>
                </c:pt>
                <c:pt idx="5">
                  <c:v>4500</c:v>
                </c:pt>
                <c:pt idx="6">
                  <c:v>3200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73660928"/>
        <c:axId val="273900288"/>
      </c:lineChart>
      <c:catAx>
        <c:axId val="273660928"/>
        <c:scaling>
          <c:orientation val="minMax"/>
        </c:scaling>
        <c:delete val="0"/>
        <c:axPos val="b"/>
        <c:majorTickMark val="out"/>
        <c:minorTickMark val="none"/>
        <c:tickLblPos val="nextTo"/>
        <c:crossAx val="273900288"/>
        <c:crosses val="autoZero"/>
        <c:auto val="1"/>
        <c:lblAlgn val="ctr"/>
        <c:lblOffset val="100"/>
        <c:noMultiLvlLbl val="0"/>
      </c:catAx>
      <c:valAx>
        <c:axId val="27390028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73660928"/>
        <c:crosses val="autoZero"/>
        <c:crossBetween val="between"/>
      </c:valAx>
      <c:spPr>
        <a:solidFill>
          <a:schemeClr val="accent5">
            <a:lumMod val="20000"/>
            <a:lumOff val="80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</c:spPr>
  <c:txPr>
    <a:bodyPr/>
    <a:lstStyle/>
    <a:p>
      <a:pPr>
        <a:defRPr sz="1200" b="1">
          <a:solidFill>
            <a:schemeClr val="accent2">
              <a:lumMod val="75000"/>
            </a:schemeClr>
          </a:solidFill>
          <a:latin typeface="仿宋" pitchFamily="49" charset="-122"/>
          <a:ea typeface="仿宋" pitchFamily="49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i="1" u="sng">
                <a:solidFill>
                  <a:srgbClr val="FF0000"/>
                </a:solidFill>
                <a:latin typeface="黑体" pitchFamily="49" charset="-122"/>
                <a:ea typeface="黑体" pitchFamily="49" charset="-122"/>
              </a:defRPr>
            </a:pPr>
            <a:r>
              <a:rPr lang="zh-CN" altLang="en-US" sz="1400" i="1" u="sng">
                <a:solidFill>
                  <a:srgbClr val="FF0000"/>
                </a:solidFill>
                <a:latin typeface="黑体" pitchFamily="49" charset="-122"/>
                <a:ea typeface="黑体" pitchFamily="49" charset="-122"/>
              </a:rPr>
              <a:t>工资对比图表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图表!$D$4:$D$10</c:f>
              <c:strCache>
                <c:ptCount val="7"/>
                <c:pt idx="0">
                  <c:v>刘可可</c:v>
                </c:pt>
                <c:pt idx="1">
                  <c:v>赵丽</c:v>
                </c:pt>
                <c:pt idx="2">
                  <c:v>王明</c:v>
                </c:pt>
                <c:pt idx="3">
                  <c:v>李应东</c:v>
                </c:pt>
                <c:pt idx="4">
                  <c:v>张梦</c:v>
                </c:pt>
                <c:pt idx="5">
                  <c:v>罗强</c:v>
                </c:pt>
                <c:pt idx="6">
                  <c:v>付红梅</c:v>
                </c:pt>
              </c:strCache>
            </c:strRef>
          </c:cat>
          <c:val>
            <c:numRef>
              <c:f>图表!$H$4:$H$10</c:f>
              <c:numCache>
                <c:formatCode>0</c:formatCode>
                <c:ptCount val="7"/>
                <c:pt idx="0">
                  <c:v>3000</c:v>
                </c:pt>
                <c:pt idx="1">
                  <c:v>11700</c:v>
                </c:pt>
                <c:pt idx="2">
                  <c:v>4100</c:v>
                </c:pt>
                <c:pt idx="3">
                  <c:v>3000</c:v>
                </c:pt>
                <c:pt idx="4">
                  <c:v>2100</c:v>
                </c:pt>
                <c:pt idx="5">
                  <c:v>4500</c:v>
                </c:pt>
                <c:pt idx="6">
                  <c:v>3200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493376"/>
        <c:axId val="331494912"/>
      </c:barChart>
      <c:catAx>
        <c:axId val="331493376"/>
        <c:scaling>
          <c:orientation val="minMax"/>
        </c:scaling>
        <c:delete val="0"/>
        <c:axPos val="b"/>
        <c:majorTickMark val="out"/>
        <c:minorTickMark val="none"/>
        <c:tickLblPos val="nextTo"/>
        <c:crossAx val="331494912"/>
        <c:crosses val="autoZero"/>
        <c:auto val="1"/>
        <c:lblAlgn val="ctr"/>
        <c:lblOffset val="100"/>
        <c:noMultiLvlLbl val="0"/>
      </c:catAx>
      <c:valAx>
        <c:axId val="33149491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331493376"/>
        <c:crosses val="autoZero"/>
        <c:crossBetween val="between"/>
      </c:valAx>
      <c:dTable>
        <c:showHorzBorder val="1"/>
        <c:showVertBorder val="1"/>
        <c:showOutline val="1"/>
        <c:showKeys val="0"/>
      </c:dTable>
      <c:spPr>
        <a:solidFill>
          <a:srgbClr val="FFFF00"/>
        </a:solidFill>
      </c:spPr>
    </c:plotArea>
    <c:plotVisOnly val="1"/>
    <c:dispBlanksAs val="gap"/>
    <c:showDLblsOverMax val="0"/>
  </c:chart>
  <c:spPr>
    <a:solidFill>
      <a:schemeClr val="accent3">
        <a:lumMod val="40000"/>
        <a:lumOff val="60000"/>
      </a:schemeClr>
    </a:solidFill>
  </c:spPr>
  <c:txPr>
    <a:bodyPr/>
    <a:lstStyle/>
    <a:p>
      <a:pPr>
        <a:defRPr sz="1200" b="1">
          <a:solidFill>
            <a:schemeClr val="accent2">
              <a:lumMod val="75000"/>
            </a:schemeClr>
          </a:solidFill>
          <a:latin typeface="仿宋" pitchFamily="49" charset="-122"/>
          <a:ea typeface="仿宋" pitchFamily="49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699926</xdr:colOff>
      <xdr:row>0</xdr:row>
      <xdr:rowOff>148116</xdr:rowOff>
    </xdr:from>
    <xdr:to>
      <xdr:col>13</xdr:col>
      <xdr:colOff>331770</xdr:colOff>
      <xdr:row>11</xdr:row>
      <xdr:rowOff>139129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64213</xdr:colOff>
      <xdr:row>0</xdr:row>
      <xdr:rowOff>149831</xdr:rowOff>
    </xdr:from>
    <xdr:to>
      <xdr:col>6</xdr:col>
      <xdr:colOff>680664</xdr:colOff>
      <xdr:row>11</xdr:row>
      <xdr:rowOff>140844</xdr:rowOff>
    </xdr:to>
    <xdr:graphicFrame macro="">
      <xdr:nvGraphicFramePr>
        <xdr:cNvPr id="9" name="图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0" name="表10" displayName="表10" ref="B3:H10" totalsRowShown="0" headerRowDxfId="4" dataDxfId="3" headerRowBorderDxfId="13" tableBorderDxfId="14" totalsRowBorderDxfId="12" headerRowCellStyle="适中" dataCellStyle="适中">
  <tableColumns count="7">
    <tableColumn id="1" name="工号" dataDxfId="11"/>
    <tableColumn id="2" name="部门" dataDxfId="10"/>
    <tableColumn id="3" name="姓名" dataDxfId="9"/>
    <tableColumn id="4" name="基本工资" dataDxfId="8"/>
    <tableColumn id="5" name="薪级工资" dataDxfId="7"/>
    <tableColumn id="6" name="津贴" dataDxfId="6"/>
    <tableColumn id="7" name="应发工资" dataDxfId="5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zoomScale="89" zoomScaleNormal="89" workbookViewId="0">
      <selection activeCell="B2" sqref="B2:H10"/>
    </sheetView>
  </sheetViews>
  <sheetFormatPr defaultRowHeight="13.5" x14ac:dyDescent="0.15"/>
  <cols>
    <col min="1" max="1" width="5" customWidth="1"/>
    <col min="2" max="4" width="10.625" customWidth="1"/>
    <col min="5" max="8" width="11.625" customWidth="1"/>
  </cols>
  <sheetData>
    <row r="2" spans="1:8" ht="30.75" customHeight="1" thickBot="1" x14ac:dyDescent="0.2">
      <c r="A2" s="2"/>
      <c r="B2" s="6" t="s">
        <v>18</v>
      </c>
      <c r="C2" s="6"/>
      <c r="D2" s="6"/>
      <c r="E2" s="6"/>
      <c r="F2" s="6"/>
      <c r="G2" s="6"/>
      <c r="H2" s="6"/>
    </row>
    <row r="3" spans="1:8" ht="15.95" customHeight="1" x14ac:dyDescent="0.15">
      <c r="A3" s="1"/>
      <c r="B3" s="46" t="s">
        <v>0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5</v>
      </c>
      <c r="H3" s="16" t="s">
        <v>6</v>
      </c>
    </row>
    <row r="4" spans="1:8" ht="15.95" customHeight="1" x14ac:dyDescent="0.15">
      <c r="A4" s="1"/>
      <c r="B4" s="47" t="str">
        <f>"01002"</f>
        <v>01002</v>
      </c>
      <c r="C4" s="3" t="s">
        <v>7</v>
      </c>
      <c r="D4" s="3" t="s">
        <v>10</v>
      </c>
      <c r="E4" s="4">
        <v>2000</v>
      </c>
      <c r="F4" s="4">
        <v>500</v>
      </c>
      <c r="G4" s="4">
        <v>500</v>
      </c>
      <c r="H4" s="48">
        <f>SUM(E4:G4)</f>
        <v>3000</v>
      </c>
    </row>
    <row r="5" spans="1:8" ht="15.95" customHeight="1" x14ac:dyDescent="0.15">
      <c r="A5" s="1"/>
      <c r="B5" s="47" t="str">
        <f>"01001"</f>
        <v>01001</v>
      </c>
      <c r="C5" s="3" t="s">
        <v>8</v>
      </c>
      <c r="D5" s="3" t="s">
        <v>9</v>
      </c>
      <c r="E5" s="4">
        <v>3000</v>
      </c>
      <c r="F5" s="4">
        <v>8000</v>
      </c>
      <c r="G5" s="4">
        <v>700</v>
      </c>
      <c r="H5" s="48">
        <f t="shared" ref="H5:H10" si="0">SUM(E5:G5)</f>
        <v>11700</v>
      </c>
    </row>
    <row r="6" spans="1:8" ht="15.95" customHeight="1" x14ac:dyDescent="0.15">
      <c r="A6" s="1"/>
      <c r="B6" s="47" t="str">
        <f>"02004"</f>
        <v>02004</v>
      </c>
      <c r="C6" s="3" t="s">
        <v>11</v>
      </c>
      <c r="D6" s="3" t="s">
        <v>12</v>
      </c>
      <c r="E6" s="4">
        <v>2500</v>
      </c>
      <c r="F6" s="4">
        <v>600</v>
      </c>
      <c r="G6" s="4">
        <v>1000</v>
      </c>
      <c r="H6" s="48">
        <f t="shared" si="0"/>
        <v>4100</v>
      </c>
    </row>
    <row r="7" spans="1:8" ht="15.95" customHeight="1" x14ac:dyDescent="0.15">
      <c r="A7" s="1"/>
      <c r="B7" s="47" t="str">
        <f>"03001"</f>
        <v>03001</v>
      </c>
      <c r="C7" s="3" t="s">
        <v>13</v>
      </c>
      <c r="D7" s="3" t="s">
        <v>14</v>
      </c>
      <c r="E7" s="4">
        <v>2000</v>
      </c>
      <c r="F7" s="4">
        <v>800</v>
      </c>
      <c r="G7" s="4">
        <v>200</v>
      </c>
      <c r="H7" s="48">
        <f t="shared" si="0"/>
        <v>3000</v>
      </c>
    </row>
    <row r="8" spans="1:8" ht="15.95" customHeight="1" x14ac:dyDescent="0.15">
      <c r="A8" s="1"/>
      <c r="B8" s="47" t="str">
        <f>"02021"</f>
        <v>02021</v>
      </c>
      <c r="C8" s="3" t="s">
        <v>11</v>
      </c>
      <c r="D8" s="3" t="s">
        <v>15</v>
      </c>
      <c r="E8" s="4">
        <v>1500</v>
      </c>
      <c r="F8" s="4">
        <v>300</v>
      </c>
      <c r="G8" s="4">
        <v>300</v>
      </c>
      <c r="H8" s="48">
        <f t="shared" si="0"/>
        <v>2100</v>
      </c>
    </row>
    <row r="9" spans="1:8" ht="15.95" customHeight="1" x14ac:dyDescent="0.15">
      <c r="A9" s="1"/>
      <c r="B9" s="47" t="str">
        <f>"01003"</f>
        <v>01003</v>
      </c>
      <c r="C9" s="3" t="s">
        <v>7</v>
      </c>
      <c r="D9" s="3" t="s">
        <v>16</v>
      </c>
      <c r="E9" s="4">
        <v>3000</v>
      </c>
      <c r="F9" s="4">
        <v>1000</v>
      </c>
      <c r="G9" s="4">
        <v>500</v>
      </c>
      <c r="H9" s="48">
        <f t="shared" si="0"/>
        <v>4500</v>
      </c>
    </row>
    <row r="10" spans="1:8" ht="15.95" customHeight="1" x14ac:dyDescent="0.15">
      <c r="A10" s="1"/>
      <c r="B10" s="47" t="str">
        <f>"03007"</f>
        <v>03007</v>
      </c>
      <c r="C10" s="3" t="s">
        <v>13</v>
      </c>
      <c r="D10" s="3" t="s">
        <v>17</v>
      </c>
      <c r="E10" s="4">
        <v>1800</v>
      </c>
      <c r="F10" s="4">
        <v>800</v>
      </c>
      <c r="G10" s="4">
        <v>600</v>
      </c>
      <c r="H10" s="48">
        <f t="shared" si="0"/>
        <v>3200</v>
      </c>
    </row>
    <row r="11" spans="1:8" x14ac:dyDescent="0.15">
      <c r="B11" s="47" t="s">
        <v>33</v>
      </c>
      <c r="C11" s="50"/>
      <c r="D11" s="50"/>
      <c r="E11" s="4">
        <f>AVERAGE(E4:E10)</f>
        <v>2257.1428571428573</v>
      </c>
      <c r="F11" s="4">
        <f t="shared" ref="F11:H11" si="1">AVERAGE(F4:F10)</f>
        <v>1714.2857142857142</v>
      </c>
      <c r="G11" s="4">
        <f t="shared" si="1"/>
        <v>542.85714285714289</v>
      </c>
      <c r="H11" s="48">
        <f t="shared" si="1"/>
        <v>4514.2857142857147</v>
      </c>
    </row>
    <row r="12" spans="1:8" x14ac:dyDescent="0.15">
      <c r="B12" s="47" t="s">
        <v>34</v>
      </c>
      <c r="C12" s="50"/>
      <c r="D12" s="50"/>
      <c r="E12" s="50"/>
      <c r="F12" s="50"/>
      <c r="G12" s="50"/>
      <c r="H12" s="48">
        <f>MAX(H4:H10)</f>
        <v>11700</v>
      </c>
    </row>
    <row r="13" spans="1:8" ht="14.25" thickBot="1" x14ac:dyDescent="0.2">
      <c r="B13" s="52" t="s">
        <v>35</v>
      </c>
      <c r="C13" s="49"/>
      <c r="D13" s="49">
        <f>COUNT(E4:E10)</f>
        <v>7</v>
      </c>
      <c r="E13" s="49"/>
      <c r="F13" s="49"/>
      <c r="G13" s="49"/>
      <c r="H13" s="51"/>
    </row>
  </sheetData>
  <mergeCells count="1">
    <mergeCell ref="B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1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workbookViewId="0">
      <selection activeCell="E7" sqref="E7"/>
    </sheetView>
  </sheetViews>
  <sheetFormatPr defaultRowHeight="13.5" x14ac:dyDescent="0.15"/>
  <cols>
    <col min="5" max="6" width="10.75" customWidth="1"/>
    <col min="8" max="8" width="10.75" customWidth="1"/>
  </cols>
  <sheetData>
    <row r="2" spans="2:8" ht="23.25" thickBot="1" x14ac:dyDescent="0.2">
      <c r="B2" s="8" t="s">
        <v>18</v>
      </c>
      <c r="C2" s="8"/>
      <c r="D2" s="8"/>
      <c r="E2" s="8"/>
      <c r="F2" s="8"/>
      <c r="G2" s="8"/>
      <c r="H2" s="8"/>
    </row>
    <row r="3" spans="2:8" ht="14.25" thickTop="1" x14ac:dyDescent="0.15">
      <c r="B3" s="35" t="s">
        <v>0</v>
      </c>
      <c r="C3" s="36" t="s">
        <v>1</v>
      </c>
      <c r="D3" s="36" t="s">
        <v>2</v>
      </c>
      <c r="E3" s="36" t="s">
        <v>3</v>
      </c>
      <c r="F3" s="36" t="s">
        <v>4</v>
      </c>
      <c r="G3" s="36" t="s">
        <v>5</v>
      </c>
      <c r="H3" s="37" t="s">
        <v>6</v>
      </c>
    </row>
    <row r="4" spans="2:8" x14ac:dyDescent="0.15">
      <c r="B4" s="38" t="str">
        <f>"01002"</f>
        <v>01002</v>
      </c>
      <c r="C4" s="39" t="s">
        <v>7</v>
      </c>
      <c r="D4" s="39" t="s">
        <v>10</v>
      </c>
      <c r="E4" s="40">
        <v>2000</v>
      </c>
      <c r="F4" s="40">
        <v>500</v>
      </c>
      <c r="G4" s="40">
        <v>500</v>
      </c>
      <c r="H4" s="41"/>
    </row>
    <row r="5" spans="2:8" x14ac:dyDescent="0.15">
      <c r="B5" s="38" t="str">
        <f>"01001"</f>
        <v>01001</v>
      </c>
      <c r="C5" s="39" t="s">
        <v>8</v>
      </c>
      <c r="D5" s="39" t="s">
        <v>9</v>
      </c>
      <c r="E5" s="40">
        <v>3000</v>
      </c>
      <c r="F5" s="40">
        <v>8000</v>
      </c>
      <c r="G5" s="40">
        <v>700</v>
      </c>
      <c r="H5" s="41"/>
    </row>
    <row r="6" spans="2:8" x14ac:dyDescent="0.15">
      <c r="B6" s="38" t="str">
        <f>"02004"</f>
        <v>02004</v>
      </c>
      <c r="C6" s="39" t="s">
        <v>11</v>
      </c>
      <c r="D6" s="39" t="s">
        <v>12</v>
      </c>
      <c r="E6" s="40">
        <v>2500</v>
      </c>
      <c r="F6" s="40">
        <v>600</v>
      </c>
      <c r="G6" s="40">
        <v>1000</v>
      </c>
      <c r="H6" s="41"/>
    </row>
    <row r="7" spans="2:8" x14ac:dyDescent="0.15">
      <c r="B7" s="38" t="str">
        <f>"03001"</f>
        <v>03001</v>
      </c>
      <c r="C7" s="39" t="s">
        <v>13</v>
      </c>
      <c r="D7" s="39" t="s">
        <v>14</v>
      </c>
      <c r="E7" s="40">
        <v>2000</v>
      </c>
      <c r="F7" s="40">
        <v>800</v>
      </c>
      <c r="G7" s="40">
        <v>200</v>
      </c>
      <c r="H7" s="41"/>
    </row>
    <row r="8" spans="2:8" x14ac:dyDescent="0.15">
      <c r="B8" s="38" t="str">
        <f>"02021"</f>
        <v>02021</v>
      </c>
      <c r="C8" s="39" t="s">
        <v>11</v>
      </c>
      <c r="D8" s="39" t="s">
        <v>15</v>
      </c>
      <c r="E8" s="40">
        <v>1500</v>
      </c>
      <c r="F8" s="40">
        <v>300</v>
      </c>
      <c r="G8" s="40">
        <v>300</v>
      </c>
      <c r="H8" s="41"/>
    </row>
    <row r="9" spans="2:8" x14ac:dyDescent="0.15">
      <c r="B9" s="38" t="str">
        <f>"01003"</f>
        <v>01003</v>
      </c>
      <c r="C9" s="39" t="s">
        <v>7</v>
      </c>
      <c r="D9" s="39" t="s">
        <v>16</v>
      </c>
      <c r="E9" s="40">
        <v>3000</v>
      </c>
      <c r="F9" s="40">
        <v>1000</v>
      </c>
      <c r="G9" s="40">
        <v>500</v>
      </c>
      <c r="H9" s="41"/>
    </row>
    <row r="10" spans="2:8" x14ac:dyDescent="0.15">
      <c r="B10" s="42" t="str">
        <f>"03007"</f>
        <v>03007</v>
      </c>
      <c r="C10" s="43" t="s">
        <v>13</v>
      </c>
      <c r="D10" s="43" t="s">
        <v>17</v>
      </c>
      <c r="E10" s="44">
        <v>1800</v>
      </c>
      <c r="F10" s="44">
        <v>800</v>
      </c>
      <c r="G10" s="44">
        <v>600</v>
      </c>
      <c r="H10" s="45"/>
    </row>
  </sheetData>
  <mergeCells count="1">
    <mergeCell ref="B2:H2"/>
  </mergeCells>
  <phoneticPr fontId="2" type="noConversion"/>
  <conditionalFormatting sqref="E4:E10">
    <cfRule type="cellIs" dxfId="0" priority="1" operator="greaterThan">
      <formula>2400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topLeftCell="A28" workbookViewId="0">
      <selection activeCell="F37" sqref="F37"/>
    </sheetView>
  </sheetViews>
  <sheetFormatPr defaultRowHeight="13.5" x14ac:dyDescent="0.15"/>
  <cols>
    <col min="3" max="3" width="11.125" customWidth="1"/>
    <col min="4" max="4" width="10.875" customWidth="1"/>
    <col min="5" max="5" width="12.25" customWidth="1"/>
    <col min="6" max="6" width="11.125" customWidth="1"/>
    <col min="7" max="7" width="11.5" customWidth="1"/>
    <col min="8" max="8" width="12.125" customWidth="1"/>
  </cols>
  <sheetData>
    <row r="2" spans="2:8" ht="23.25" thickBot="1" x14ac:dyDescent="0.2">
      <c r="B2" s="6" t="s">
        <v>36</v>
      </c>
      <c r="C2" s="6"/>
      <c r="D2" s="6"/>
      <c r="E2" s="6"/>
      <c r="F2" s="6"/>
      <c r="G2" s="6"/>
      <c r="H2" s="6"/>
    </row>
    <row r="3" spans="2:8" x14ac:dyDescent="0.15">
      <c r="B3" s="46" t="s">
        <v>0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5</v>
      </c>
      <c r="H3" s="16" t="s">
        <v>6</v>
      </c>
    </row>
    <row r="4" spans="2:8" x14ac:dyDescent="0.15">
      <c r="B4" s="47" t="str">
        <f>"01002"</f>
        <v>01002</v>
      </c>
      <c r="C4" s="3" t="s">
        <v>7</v>
      </c>
      <c r="D4" s="3" t="s">
        <v>10</v>
      </c>
      <c r="E4" s="7">
        <v>2000</v>
      </c>
      <c r="F4" s="7">
        <v>500</v>
      </c>
      <c r="G4" s="7">
        <v>500</v>
      </c>
      <c r="H4" s="53">
        <f>SUM(E4:G4)</f>
        <v>3000</v>
      </c>
    </row>
    <row r="5" spans="2:8" x14ac:dyDescent="0.15">
      <c r="B5" s="47" t="str">
        <f>"01001"</f>
        <v>01001</v>
      </c>
      <c r="C5" s="3" t="s">
        <v>8</v>
      </c>
      <c r="D5" s="3" t="s">
        <v>9</v>
      </c>
      <c r="E5" s="7">
        <v>3000</v>
      </c>
      <c r="F5" s="7">
        <v>8000</v>
      </c>
      <c r="G5" s="7">
        <v>700</v>
      </c>
      <c r="H5" s="53">
        <f t="shared" ref="H5:H10" si="0">SUM(E5:G5)</f>
        <v>11700</v>
      </c>
    </row>
    <row r="6" spans="2:8" x14ac:dyDescent="0.15">
      <c r="B6" s="47" t="str">
        <f>"02004"</f>
        <v>02004</v>
      </c>
      <c r="C6" s="3" t="s">
        <v>11</v>
      </c>
      <c r="D6" s="3" t="s">
        <v>12</v>
      </c>
      <c r="E6" s="7">
        <v>2500</v>
      </c>
      <c r="F6" s="7">
        <v>600</v>
      </c>
      <c r="G6" s="7">
        <v>1000</v>
      </c>
      <c r="H6" s="53">
        <f t="shared" si="0"/>
        <v>4100</v>
      </c>
    </row>
    <row r="7" spans="2:8" x14ac:dyDescent="0.15">
      <c r="B7" s="47" t="str">
        <f>"03001"</f>
        <v>03001</v>
      </c>
      <c r="C7" s="3" t="s">
        <v>13</v>
      </c>
      <c r="D7" s="3" t="s">
        <v>14</v>
      </c>
      <c r="E7" s="7">
        <v>2000</v>
      </c>
      <c r="F7" s="7">
        <v>800</v>
      </c>
      <c r="G7" s="7">
        <v>200</v>
      </c>
      <c r="H7" s="53">
        <f t="shared" si="0"/>
        <v>3000</v>
      </c>
    </row>
    <row r="8" spans="2:8" x14ac:dyDescent="0.15">
      <c r="B8" s="47" t="str">
        <f>"02021"</f>
        <v>02021</v>
      </c>
      <c r="C8" s="3" t="s">
        <v>11</v>
      </c>
      <c r="D8" s="3" t="s">
        <v>15</v>
      </c>
      <c r="E8" s="7">
        <v>1500</v>
      </c>
      <c r="F8" s="7">
        <v>300</v>
      </c>
      <c r="G8" s="7">
        <v>300</v>
      </c>
      <c r="H8" s="53">
        <f t="shared" si="0"/>
        <v>2100</v>
      </c>
    </row>
    <row r="9" spans="2:8" x14ac:dyDescent="0.15">
      <c r="B9" s="47" t="str">
        <f>"01003"</f>
        <v>01003</v>
      </c>
      <c r="C9" s="3" t="s">
        <v>7</v>
      </c>
      <c r="D9" s="3" t="s">
        <v>16</v>
      </c>
      <c r="E9" s="7">
        <v>3000</v>
      </c>
      <c r="F9" s="7">
        <v>1000</v>
      </c>
      <c r="G9" s="7">
        <v>500</v>
      </c>
      <c r="H9" s="53">
        <f t="shared" si="0"/>
        <v>4500</v>
      </c>
    </row>
    <row r="10" spans="2:8" ht="14.25" thickBot="1" x14ac:dyDescent="0.2">
      <c r="B10" s="52" t="str">
        <f>"03007"</f>
        <v>03007</v>
      </c>
      <c r="C10" s="54" t="s">
        <v>13</v>
      </c>
      <c r="D10" s="54" t="s">
        <v>17</v>
      </c>
      <c r="E10" s="55">
        <v>1800</v>
      </c>
      <c r="F10" s="55">
        <v>800</v>
      </c>
      <c r="G10" s="55">
        <v>600</v>
      </c>
      <c r="H10" s="56">
        <f t="shared" si="0"/>
        <v>3200</v>
      </c>
    </row>
    <row r="12" spans="2:8" ht="23.25" thickBot="1" x14ac:dyDescent="0.2">
      <c r="B12" s="6" t="s">
        <v>37</v>
      </c>
      <c r="C12" s="6"/>
      <c r="D12" s="6"/>
      <c r="E12" s="6"/>
      <c r="F12" s="6"/>
      <c r="G12" s="6"/>
      <c r="H12" s="6"/>
    </row>
    <row r="13" spans="2:8" x14ac:dyDescent="0.15">
      <c r="B13" s="46" t="s">
        <v>0</v>
      </c>
      <c r="C13" s="15" t="s">
        <v>1</v>
      </c>
      <c r="D13" s="15" t="s">
        <v>2</v>
      </c>
      <c r="E13" s="15" t="s">
        <v>3</v>
      </c>
      <c r="F13" s="15" t="s">
        <v>4</v>
      </c>
      <c r="G13" s="15" t="s">
        <v>5</v>
      </c>
      <c r="H13" s="16" t="s">
        <v>6</v>
      </c>
    </row>
    <row r="14" spans="2:8" x14ac:dyDescent="0.15">
      <c r="B14" s="47" t="str">
        <f>"01001"</f>
        <v>01001</v>
      </c>
      <c r="C14" s="3" t="s">
        <v>8</v>
      </c>
      <c r="D14" s="3" t="s">
        <v>9</v>
      </c>
      <c r="E14" s="7">
        <v>3000</v>
      </c>
      <c r="F14" s="7">
        <v>8000</v>
      </c>
      <c r="G14" s="7">
        <v>700</v>
      </c>
      <c r="H14" s="53">
        <f>SUM(E14:G14)</f>
        <v>11700</v>
      </c>
    </row>
    <row r="15" spans="2:8" x14ac:dyDescent="0.15">
      <c r="B15" s="47" t="str">
        <f>"01003"</f>
        <v>01003</v>
      </c>
      <c r="C15" s="3" t="s">
        <v>7</v>
      </c>
      <c r="D15" s="3" t="s">
        <v>16</v>
      </c>
      <c r="E15" s="7">
        <v>3000</v>
      </c>
      <c r="F15" s="7">
        <v>1000</v>
      </c>
      <c r="G15" s="7">
        <v>500</v>
      </c>
      <c r="H15" s="53">
        <f>SUM(E15:G15)</f>
        <v>4500</v>
      </c>
    </row>
    <row r="16" spans="2:8" x14ac:dyDescent="0.15">
      <c r="B16" s="47" t="str">
        <f>"02004"</f>
        <v>02004</v>
      </c>
      <c r="C16" s="3" t="s">
        <v>11</v>
      </c>
      <c r="D16" s="3" t="s">
        <v>12</v>
      </c>
      <c r="E16" s="7">
        <v>2500</v>
      </c>
      <c r="F16" s="7">
        <v>600</v>
      </c>
      <c r="G16" s="7">
        <v>1000</v>
      </c>
      <c r="H16" s="53">
        <f>SUM(E16:G16)</f>
        <v>4100</v>
      </c>
    </row>
    <row r="17" spans="2:8" x14ac:dyDescent="0.15">
      <c r="B17" s="47" t="str">
        <f>"03007"</f>
        <v>03007</v>
      </c>
      <c r="C17" s="3" t="s">
        <v>13</v>
      </c>
      <c r="D17" s="3" t="s">
        <v>17</v>
      </c>
      <c r="E17" s="7">
        <v>1800</v>
      </c>
      <c r="F17" s="7">
        <v>800</v>
      </c>
      <c r="G17" s="7">
        <v>600</v>
      </c>
      <c r="H17" s="53">
        <f>SUM(E17:G17)</f>
        <v>3200</v>
      </c>
    </row>
    <row r="18" spans="2:8" x14ac:dyDescent="0.15">
      <c r="B18" s="47" t="str">
        <f>"01002"</f>
        <v>01002</v>
      </c>
      <c r="C18" s="3" t="s">
        <v>7</v>
      </c>
      <c r="D18" s="3" t="s">
        <v>10</v>
      </c>
      <c r="E18" s="7">
        <v>2000</v>
      </c>
      <c r="F18" s="7">
        <v>500</v>
      </c>
      <c r="G18" s="7">
        <v>500</v>
      </c>
      <c r="H18" s="53">
        <f>SUM(E18:G18)</f>
        <v>3000</v>
      </c>
    </row>
    <row r="19" spans="2:8" x14ac:dyDescent="0.15">
      <c r="B19" s="47" t="str">
        <f>"03001"</f>
        <v>03001</v>
      </c>
      <c r="C19" s="3" t="s">
        <v>13</v>
      </c>
      <c r="D19" s="3" t="s">
        <v>14</v>
      </c>
      <c r="E19" s="7">
        <v>2000</v>
      </c>
      <c r="F19" s="7">
        <v>800</v>
      </c>
      <c r="G19" s="7">
        <v>200</v>
      </c>
      <c r="H19" s="53">
        <f>SUM(E19:G19)</f>
        <v>3000</v>
      </c>
    </row>
    <row r="20" spans="2:8" ht="14.25" thickBot="1" x14ac:dyDescent="0.2">
      <c r="B20" s="52" t="str">
        <f>"02021"</f>
        <v>02021</v>
      </c>
      <c r="C20" s="54" t="s">
        <v>11</v>
      </c>
      <c r="D20" s="54" t="s">
        <v>15</v>
      </c>
      <c r="E20" s="55">
        <v>1500</v>
      </c>
      <c r="F20" s="55">
        <v>300</v>
      </c>
      <c r="G20" s="55">
        <v>300</v>
      </c>
      <c r="H20" s="56">
        <f>SUM(E20:G20)</f>
        <v>2100</v>
      </c>
    </row>
    <row r="22" spans="2:8" ht="23.25" thickBot="1" x14ac:dyDescent="0.2">
      <c r="B22" s="6" t="s">
        <v>38</v>
      </c>
      <c r="C22" s="6"/>
      <c r="D22" s="6"/>
      <c r="E22" s="6"/>
      <c r="F22" s="6"/>
      <c r="G22" s="6"/>
      <c r="H22" s="6"/>
    </row>
    <row r="23" spans="2:8" x14ac:dyDescent="0.15">
      <c r="B23" s="46" t="s">
        <v>0</v>
      </c>
      <c r="C23" s="15" t="s">
        <v>1</v>
      </c>
      <c r="D23" s="15" t="s">
        <v>2</v>
      </c>
      <c r="E23" s="15" t="s">
        <v>3</v>
      </c>
      <c r="F23" s="15" t="s">
        <v>4</v>
      </c>
      <c r="G23" s="15" t="s">
        <v>5</v>
      </c>
      <c r="H23" s="16" t="s">
        <v>6</v>
      </c>
    </row>
    <row r="24" spans="2:8" x14ac:dyDescent="0.15">
      <c r="B24" s="47" t="str">
        <f>"01001"</f>
        <v>01001</v>
      </c>
      <c r="C24" s="3" t="s">
        <v>8</v>
      </c>
      <c r="D24" s="3" t="s">
        <v>9</v>
      </c>
      <c r="E24" s="7">
        <v>3000</v>
      </c>
      <c r="F24" s="7">
        <v>8000</v>
      </c>
      <c r="G24" s="7">
        <v>700</v>
      </c>
      <c r="H24" s="53">
        <f>SUM(E24:G24)</f>
        <v>11700</v>
      </c>
    </row>
    <row r="25" spans="2:8" x14ac:dyDescent="0.15">
      <c r="B25" s="47" t="str">
        <f>"01003"</f>
        <v>01003</v>
      </c>
      <c r="C25" s="3" t="s">
        <v>7</v>
      </c>
      <c r="D25" s="3" t="s">
        <v>16</v>
      </c>
      <c r="E25" s="7">
        <v>3000</v>
      </c>
      <c r="F25" s="7">
        <v>1000</v>
      </c>
      <c r="G25" s="7">
        <v>500</v>
      </c>
      <c r="H25" s="53">
        <f>SUM(E25:G25)</f>
        <v>4500</v>
      </c>
    </row>
    <row r="26" spans="2:8" x14ac:dyDescent="0.15">
      <c r="B26" s="47" t="str">
        <f>"02004"</f>
        <v>02004</v>
      </c>
      <c r="C26" s="3" t="s">
        <v>11</v>
      </c>
      <c r="D26" s="3" t="s">
        <v>12</v>
      </c>
      <c r="E26" s="7">
        <v>2500</v>
      </c>
      <c r="F26" s="7">
        <v>600</v>
      </c>
      <c r="G26" s="7">
        <v>1000</v>
      </c>
      <c r="H26" s="53">
        <f>SUM(E26:G26)</f>
        <v>4100</v>
      </c>
    </row>
    <row r="27" spans="2:8" x14ac:dyDescent="0.15">
      <c r="B27" s="47" t="str">
        <f>"03007"</f>
        <v>03007</v>
      </c>
      <c r="C27" s="3" t="s">
        <v>13</v>
      </c>
      <c r="D27" s="3" t="s">
        <v>17</v>
      </c>
      <c r="E27" s="7">
        <v>1800</v>
      </c>
      <c r="F27" s="7">
        <v>800</v>
      </c>
      <c r="G27" s="7">
        <v>600</v>
      </c>
      <c r="H27" s="53">
        <f>SUM(E27:G27)</f>
        <v>3200</v>
      </c>
    </row>
    <row r="28" spans="2:8" x14ac:dyDescent="0.15">
      <c r="B28" s="47" t="str">
        <f>"03001"</f>
        <v>03001</v>
      </c>
      <c r="C28" s="3" t="s">
        <v>13</v>
      </c>
      <c r="D28" s="3" t="s">
        <v>14</v>
      </c>
      <c r="E28" s="7">
        <v>2000</v>
      </c>
      <c r="F28" s="7">
        <v>800</v>
      </c>
      <c r="G28" s="7">
        <v>200</v>
      </c>
      <c r="H28" s="53">
        <f>SUM(E28:G28)</f>
        <v>3000</v>
      </c>
    </row>
    <row r="29" spans="2:8" x14ac:dyDescent="0.15">
      <c r="B29" s="47" t="str">
        <f>"01002"</f>
        <v>01002</v>
      </c>
      <c r="C29" s="3" t="s">
        <v>7</v>
      </c>
      <c r="D29" s="3" t="s">
        <v>10</v>
      </c>
      <c r="E29" s="7">
        <v>2000</v>
      </c>
      <c r="F29" s="7">
        <v>500</v>
      </c>
      <c r="G29" s="7">
        <v>500</v>
      </c>
      <c r="H29" s="53">
        <f>SUM(E29:G29)</f>
        <v>3000</v>
      </c>
    </row>
    <row r="30" spans="2:8" ht="14.25" thickBot="1" x14ac:dyDescent="0.2">
      <c r="B30" s="52" t="str">
        <f>"02021"</f>
        <v>02021</v>
      </c>
      <c r="C30" s="54" t="s">
        <v>11</v>
      </c>
      <c r="D30" s="54" t="s">
        <v>15</v>
      </c>
      <c r="E30" s="55">
        <v>1500</v>
      </c>
      <c r="F30" s="55">
        <v>300</v>
      </c>
      <c r="G30" s="55">
        <v>300</v>
      </c>
      <c r="H30" s="56">
        <f>SUM(E30:G30)</f>
        <v>2100</v>
      </c>
    </row>
    <row r="32" spans="2:8" ht="23.25" thickBot="1" x14ac:dyDescent="0.2">
      <c r="B32" s="6" t="s">
        <v>39</v>
      </c>
      <c r="C32" s="6"/>
      <c r="D32" s="6"/>
      <c r="E32" s="6"/>
      <c r="F32" s="6"/>
      <c r="G32" s="6"/>
      <c r="H32" s="6"/>
    </row>
    <row r="33" spans="2:8" x14ac:dyDescent="0.15">
      <c r="B33" s="46" t="s">
        <v>0</v>
      </c>
      <c r="C33" s="15" t="s">
        <v>1</v>
      </c>
      <c r="D33" s="15" t="s">
        <v>2</v>
      </c>
      <c r="E33" s="15" t="s">
        <v>3</v>
      </c>
      <c r="F33" s="15" t="s">
        <v>4</v>
      </c>
      <c r="G33" s="15" t="s">
        <v>5</v>
      </c>
      <c r="H33" s="16" t="s">
        <v>6</v>
      </c>
    </row>
    <row r="34" spans="2:8" x14ac:dyDescent="0.15">
      <c r="B34" s="47" t="str">
        <f>"02004"</f>
        <v>02004</v>
      </c>
      <c r="C34" s="3" t="s">
        <v>11</v>
      </c>
      <c r="D34" s="3" t="s">
        <v>12</v>
      </c>
      <c r="E34" s="7">
        <v>2500</v>
      </c>
      <c r="F34" s="7">
        <v>600</v>
      </c>
      <c r="G34" s="7">
        <v>1000</v>
      </c>
      <c r="H34" s="53">
        <f>SUM(E34:G34)</f>
        <v>4100</v>
      </c>
    </row>
    <row r="35" spans="2:8" x14ac:dyDescent="0.15">
      <c r="B35" s="47" t="str">
        <f>"03007"</f>
        <v>03007</v>
      </c>
      <c r="C35" s="3" t="s">
        <v>13</v>
      </c>
      <c r="D35" s="3" t="s">
        <v>17</v>
      </c>
      <c r="E35" s="7">
        <v>1800</v>
      </c>
      <c r="F35" s="7">
        <v>800</v>
      </c>
      <c r="G35" s="7">
        <v>600</v>
      </c>
      <c r="H35" s="53">
        <f>SUM(E35:G35)</f>
        <v>3200</v>
      </c>
    </row>
    <row r="36" spans="2:8" x14ac:dyDescent="0.15">
      <c r="B36" s="47" t="str">
        <f>"01002"</f>
        <v>01002</v>
      </c>
      <c r="C36" s="3" t="s">
        <v>7</v>
      </c>
      <c r="D36" s="3" t="s">
        <v>10</v>
      </c>
      <c r="E36" s="7">
        <v>2000</v>
      </c>
      <c r="F36" s="7">
        <v>500</v>
      </c>
      <c r="G36" s="7">
        <v>500</v>
      </c>
      <c r="H36" s="53">
        <f>SUM(E36:G36)</f>
        <v>3000</v>
      </c>
    </row>
    <row r="37" spans="2:8" x14ac:dyDescent="0.15">
      <c r="B37" s="47" t="str">
        <f>"03001"</f>
        <v>03001</v>
      </c>
      <c r="C37" s="3" t="s">
        <v>13</v>
      </c>
      <c r="D37" s="3" t="s">
        <v>14</v>
      </c>
      <c r="E37" s="7">
        <v>2000</v>
      </c>
      <c r="F37" s="7">
        <v>800</v>
      </c>
      <c r="G37" s="7">
        <v>200</v>
      </c>
      <c r="H37" s="53">
        <f>SUM(E37:G37)</f>
        <v>3000</v>
      </c>
    </row>
    <row r="38" spans="2:8" x14ac:dyDescent="0.15">
      <c r="B38" s="47" t="str">
        <f>"02021"</f>
        <v>02021</v>
      </c>
      <c r="C38" s="3" t="s">
        <v>11</v>
      </c>
      <c r="D38" s="3" t="s">
        <v>15</v>
      </c>
      <c r="E38" s="7">
        <v>1500</v>
      </c>
      <c r="F38" s="7">
        <v>300</v>
      </c>
      <c r="G38" s="7">
        <v>300</v>
      </c>
      <c r="H38" s="53">
        <f>SUM(E38:G38)</f>
        <v>2100</v>
      </c>
    </row>
    <row r="39" spans="2:8" x14ac:dyDescent="0.15">
      <c r="B39" s="47" t="str">
        <f>"01003"</f>
        <v>01003</v>
      </c>
      <c r="C39" s="3" t="s">
        <v>7</v>
      </c>
      <c r="D39" s="3" t="s">
        <v>16</v>
      </c>
      <c r="E39" s="7">
        <v>3000</v>
      </c>
      <c r="F39" s="7">
        <v>1000</v>
      </c>
      <c r="G39" s="7">
        <v>500</v>
      </c>
      <c r="H39" s="53">
        <f>SUM(E39:G39)</f>
        <v>4500</v>
      </c>
    </row>
    <row r="40" spans="2:8" ht="14.25" thickBot="1" x14ac:dyDescent="0.2">
      <c r="B40" s="52" t="str">
        <f>"01001"</f>
        <v>01001</v>
      </c>
      <c r="C40" s="54" t="s">
        <v>8</v>
      </c>
      <c r="D40" s="54" t="s">
        <v>9</v>
      </c>
      <c r="E40" s="55">
        <v>3000</v>
      </c>
      <c r="F40" s="55">
        <v>8000</v>
      </c>
      <c r="G40" s="55">
        <v>700</v>
      </c>
      <c r="H40" s="56">
        <f>SUM(E40:G40)</f>
        <v>11700</v>
      </c>
    </row>
  </sheetData>
  <sortState sortMethod="stroke" ref="B34:H40">
    <sortCondition ref="D34:D40"/>
  </sortState>
  <mergeCells count="4">
    <mergeCell ref="B2:H2"/>
    <mergeCell ref="B12:H12"/>
    <mergeCell ref="B22:H22"/>
    <mergeCell ref="B32:H32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workbookViewId="0">
      <selection activeCell="B2" sqref="B2:H10"/>
    </sheetView>
  </sheetViews>
  <sheetFormatPr defaultRowHeight="13.5" x14ac:dyDescent="0.15"/>
  <cols>
    <col min="3" max="3" width="11.125" customWidth="1"/>
    <col min="4" max="4" width="10.875" customWidth="1"/>
    <col min="5" max="5" width="12.25" customWidth="1"/>
    <col min="6" max="6" width="11.125" customWidth="1"/>
    <col min="7" max="7" width="11.5" customWidth="1"/>
    <col min="8" max="8" width="12.125" customWidth="1"/>
  </cols>
  <sheetData>
    <row r="2" spans="2:8" ht="23.25" thickBot="1" x14ac:dyDescent="0.2">
      <c r="B2" s="6" t="s">
        <v>40</v>
      </c>
      <c r="C2" s="6"/>
      <c r="D2" s="6"/>
      <c r="E2" s="6"/>
      <c r="F2" s="6"/>
      <c r="G2" s="6"/>
      <c r="H2" s="6"/>
    </row>
    <row r="3" spans="2:8" x14ac:dyDescent="0.15">
      <c r="B3" s="46" t="s">
        <v>0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5</v>
      </c>
      <c r="H3" s="16" t="s">
        <v>6</v>
      </c>
    </row>
    <row r="4" spans="2:8" x14ac:dyDescent="0.15">
      <c r="B4" s="47" t="str">
        <f>"01002"</f>
        <v>01002</v>
      </c>
      <c r="C4" s="3" t="s">
        <v>7</v>
      </c>
      <c r="D4" s="3" t="s">
        <v>10</v>
      </c>
      <c r="E4" s="7">
        <v>2000</v>
      </c>
      <c r="F4" s="7">
        <v>500</v>
      </c>
      <c r="G4" s="7">
        <v>500</v>
      </c>
      <c r="H4" s="53">
        <f>SUM(E4:G4)</f>
        <v>3000</v>
      </c>
    </row>
    <row r="5" spans="2:8" x14ac:dyDescent="0.15">
      <c r="B5" s="47" t="str">
        <f>"01001"</f>
        <v>01001</v>
      </c>
      <c r="C5" s="3" t="s">
        <v>8</v>
      </c>
      <c r="D5" s="3" t="s">
        <v>9</v>
      </c>
      <c r="E5" s="7">
        <v>3000</v>
      </c>
      <c r="F5" s="7">
        <v>8000</v>
      </c>
      <c r="G5" s="7">
        <v>700</v>
      </c>
      <c r="H5" s="53">
        <f t="shared" ref="H5:H10" si="0">SUM(E5:G5)</f>
        <v>11700</v>
      </c>
    </row>
    <row r="6" spans="2:8" x14ac:dyDescent="0.15">
      <c r="B6" s="47" t="str">
        <f>"02004"</f>
        <v>02004</v>
      </c>
      <c r="C6" s="3" t="s">
        <v>11</v>
      </c>
      <c r="D6" s="3" t="s">
        <v>12</v>
      </c>
      <c r="E6" s="7">
        <v>2500</v>
      </c>
      <c r="F6" s="7">
        <v>600</v>
      </c>
      <c r="G6" s="7">
        <v>1000</v>
      </c>
      <c r="H6" s="53">
        <f t="shared" si="0"/>
        <v>4100</v>
      </c>
    </row>
    <row r="7" spans="2:8" x14ac:dyDescent="0.15">
      <c r="B7" s="47" t="str">
        <f>"03001"</f>
        <v>03001</v>
      </c>
      <c r="C7" s="3" t="s">
        <v>13</v>
      </c>
      <c r="D7" s="3" t="s">
        <v>14</v>
      </c>
      <c r="E7" s="7">
        <v>2000</v>
      </c>
      <c r="F7" s="7">
        <v>800</v>
      </c>
      <c r="G7" s="7">
        <v>200</v>
      </c>
      <c r="H7" s="53">
        <f t="shared" si="0"/>
        <v>3000</v>
      </c>
    </row>
    <row r="8" spans="2:8" x14ac:dyDescent="0.15">
      <c r="B8" s="47" t="str">
        <f>"02021"</f>
        <v>02021</v>
      </c>
      <c r="C8" s="3" t="s">
        <v>11</v>
      </c>
      <c r="D8" s="3" t="s">
        <v>15</v>
      </c>
      <c r="E8" s="7">
        <v>1500</v>
      </c>
      <c r="F8" s="7">
        <v>300</v>
      </c>
      <c r="G8" s="7">
        <v>300</v>
      </c>
      <c r="H8" s="53">
        <f t="shared" si="0"/>
        <v>2100</v>
      </c>
    </row>
    <row r="9" spans="2:8" x14ac:dyDescent="0.15">
      <c r="B9" s="47" t="str">
        <f>"01003"</f>
        <v>01003</v>
      </c>
      <c r="C9" s="3" t="s">
        <v>7</v>
      </c>
      <c r="D9" s="3" t="s">
        <v>16</v>
      </c>
      <c r="E9" s="7">
        <v>3000</v>
      </c>
      <c r="F9" s="7">
        <v>1000</v>
      </c>
      <c r="G9" s="7">
        <v>500</v>
      </c>
      <c r="H9" s="53">
        <f t="shared" si="0"/>
        <v>4500</v>
      </c>
    </row>
    <row r="10" spans="2:8" ht="14.25" thickBot="1" x14ac:dyDescent="0.2">
      <c r="B10" s="52" t="str">
        <f>"03007"</f>
        <v>03007</v>
      </c>
      <c r="C10" s="54" t="s">
        <v>13</v>
      </c>
      <c r="D10" s="54" t="s">
        <v>17</v>
      </c>
      <c r="E10" s="55">
        <v>1800</v>
      </c>
      <c r="F10" s="55">
        <v>800</v>
      </c>
      <c r="G10" s="55">
        <v>600</v>
      </c>
      <c r="H10" s="56">
        <f t="shared" si="0"/>
        <v>3200</v>
      </c>
    </row>
  </sheetData>
  <mergeCells count="1">
    <mergeCell ref="B2:H2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4"/>
  <sheetViews>
    <sheetView workbookViewId="0">
      <selection activeCell="H14" sqref="H14"/>
    </sheetView>
  </sheetViews>
  <sheetFormatPr defaultRowHeight="13.5" outlineLevelRow="2" x14ac:dyDescent="0.15"/>
  <cols>
    <col min="3" max="3" width="11.125" customWidth="1"/>
    <col min="4" max="4" width="10.875" customWidth="1"/>
    <col min="5" max="5" width="12.25" customWidth="1"/>
    <col min="6" max="6" width="11.125" customWidth="1"/>
    <col min="7" max="7" width="11.5" customWidth="1"/>
    <col min="8" max="8" width="12.125" customWidth="1"/>
  </cols>
  <sheetData>
    <row r="2" spans="2:8" ht="22.5" x14ac:dyDescent="0.15">
      <c r="B2" s="6" t="s">
        <v>41</v>
      </c>
      <c r="C2" s="6"/>
      <c r="D2" s="6"/>
      <c r="E2" s="6"/>
      <c r="F2" s="6"/>
      <c r="G2" s="6"/>
      <c r="H2" s="6"/>
    </row>
    <row r="3" spans="2:8" x14ac:dyDescent="0.15">
      <c r="B3" s="57" t="s">
        <v>0</v>
      </c>
      <c r="C3" s="57" t="s">
        <v>1</v>
      </c>
      <c r="D3" s="57" t="s">
        <v>2</v>
      </c>
      <c r="E3" s="57" t="s">
        <v>3</v>
      </c>
      <c r="F3" s="57" t="s">
        <v>4</v>
      </c>
      <c r="G3" s="57" t="s">
        <v>5</v>
      </c>
      <c r="H3" s="57" t="s">
        <v>6</v>
      </c>
    </row>
    <row r="4" spans="2:8" outlineLevel="2" x14ac:dyDescent="0.15">
      <c r="B4" s="57" t="str">
        <f>"03001"</f>
        <v>03001</v>
      </c>
      <c r="C4" s="57" t="s">
        <v>13</v>
      </c>
      <c r="D4" s="57" t="s">
        <v>14</v>
      </c>
      <c r="E4" s="58">
        <v>2000</v>
      </c>
      <c r="F4" s="58">
        <v>800</v>
      </c>
      <c r="G4" s="58">
        <v>200</v>
      </c>
      <c r="H4" s="58">
        <f>SUM(E4:G4)</f>
        <v>3000</v>
      </c>
    </row>
    <row r="5" spans="2:8" outlineLevel="2" x14ac:dyDescent="0.15">
      <c r="B5" s="57" t="str">
        <f>"03007"</f>
        <v>03007</v>
      </c>
      <c r="C5" s="57" t="s">
        <v>13</v>
      </c>
      <c r="D5" s="57" t="s">
        <v>17</v>
      </c>
      <c r="E5" s="58">
        <v>1800</v>
      </c>
      <c r="F5" s="58">
        <v>800</v>
      </c>
      <c r="G5" s="58">
        <v>600</v>
      </c>
      <c r="H5" s="58">
        <f>SUM(E5:G5)</f>
        <v>3200</v>
      </c>
    </row>
    <row r="6" spans="2:8" outlineLevel="1" x14ac:dyDescent="0.15">
      <c r="B6" s="57"/>
      <c r="C6" s="57" t="s">
        <v>42</v>
      </c>
      <c r="D6" s="57"/>
      <c r="E6" s="58"/>
      <c r="F6" s="58"/>
      <c r="G6" s="58"/>
      <c r="H6" s="58">
        <f>SUBTOTAL(9,H4:H5)</f>
        <v>6200</v>
      </c>
    </row>
    <row r="7" spans="2:8" outlineLevel="2" x14ac:dyDescent="0.15">
      <c r="B7" s="57" t="str">
        <f>"01002"</f>
        <v>01002</v>
      </c>
      <c r="C7" s="57" t="s">
        <v>7</v>
      </c>
      <c r="D7" s="57" t="s">
        <v>10</v>
      </c>
      <c r="E7" s="58">
        <v>2000</v>
      </c>
      <c r="F7" s="58">
        <v>500</v>
      </c>
      <c r="G7" s="58">
        <v>500</v>
      </c>
      <c r="H7" s="58">
        <f>SUM(E7:G7)</f>
        <v>3000</v>
      </c>
    </row>
    <row r="8" spans="2:8" outlineLevel="2" x14ac:dyDescent="0.15">
      <c r="B8" s="57" t="str">
        <f>"01001"</f>
        <v>01001</v>
      </c>
      <c r="C8" s="57" t="s">
        <v>8</v>
      </c>
      <c r="D8" s="57" t="s">
        <v>9</v>
      </c>
      <c r="E8" s="58">
        <v>3000</v>
      </c>
      <c r="F8" s="58">
        <v>8000</v>
      </c>
      <c r="G8" s="58">
        <v>700</v>
      </c>
      <c r="H8" s="58">
        <f>SUM(E8:G8)</f>
        <v>11700</v>
      </c>
    </row>
    <row r="9" spans="2:8" outlineLevel="2" x14ac:dyDescent="0.15">
      <c r="B9" s="57" t="str">
        <f>"01003"</f>
        <v>01003</v>
      </c>
      <c r="C9" s="57" t="s">
        <v>7</v>
      </c>
      <c r="D9" s="57" t="s">
        <v>16</v>
      </c>
      <c r="E9" s="58">
        <v>3000</v>
      </c>
      <c r="F9" s="58">
        <v>1000</v>
      </c>
      <c r="G9" s="58">
        <v>500</v>
      </c>
      <c r="H9" s="58">
        <f>SUM(E9:G9)</f>
        <v>4500</v>
      </c>
    </row>
    <row r="10" spans="2:8" outlineLevel="1" x14ac:dyDescent="0.15">
      <c r="B10" s="57"/>
      <c r="C10" s="57" t="s">
        <v>43</v>
      </c>
      <c r="D10" s="57"/>
      <c r="E10" s="58"/>
      <c r="F10" s="58"/>
      <c r="G10" s="58"/>
      <c r="H10" s="58">
        <f>SUBTOTAL(9,H7:H9)</f>
        <v>19200</v>
      </c>
    </row>
    <row r="11" spans="2:8" outlineLevel="2" x14ac:dyDescent="0.15">
      <c r="B11" s="57" t="str">
        <f>"02004"</f>
        <v>02004</v>
      </c>
      <c r="C11" s="57" t="s">
        <v>11</v>
      </c>
      <c r="D11" s="57" t="s">
        <v>12</v>
      </c>
      <c r="E11" s="58">
        <v>2500</v>
      </c>
      <c r="F11" s="58">
        <v>600</v>
      </c>
      <c r="G11" s="58">
        <v>1000</v>
      </c>
      <c r="H11" s="58">
        <f>SUM(E11:G11)</f>
        <v>4100</v>
      </c>
    </row>
    <row r="12" spans="2:8" outlineLevel="2" x14ac:dyDescent="0.15">
      <c r="B12" s="57" t="str">
        <f>"02021"</f>
        <v>02021</v>
      </c>
      <c r="C12" s="57" t="s">
        <v>11</v>
      </c>
      <c r="D12" s="57" t="s">
        <v>15</v>
      </c>
      <c r="E12" s="58">
        <v>1500</v>
      </c>
      <c r="F12" s="58">
        <v>300</v>
      </c>
      <c r="G12" s="58">
        <v>300</v>
      </c>
      <c r="H12" s="58">
        <f>SUM(E12:G12)</f>
        <v>2100</v>
      </c>
    </row>
    <row r="13" spans="2:8" outlineLevel="1" x14ac:dyDescent="0.15">
      <c r="B13" s="57"/>
      <c r="C13" s="57" t="s">
        <v>44</v>
      </c>
      <c r="D13" s="57"/>
      <c r="E13" s="58"/>
      <c r="F13" s="58"/>
      <c r="G13" s="58"/>
      <c r="H13" s="58">
        <f>SUBTOTAL(9,H11:H12)</f>
        <v>6200</v>
      </c>
    </row>
    <row r="14" spans="2:8" x14ac:dyDescent="0.15">
      <c r="B14" s="57"/>
      <c r="C14" s="57" t="s">
        <v>45</v>
      </c>
      <c r="D14" s="57"/>
      <c r="E14" s="58"/>
      <c r="F14" s="58"/>
      <c r="G14" s="58"/>
      <c r="H14" s="58">
        <f>SUBTOTAL(9,H4:H12)</f>
        <v>31600</v>
      </c>
    </row>
  </sheetData>
  <sortState ref="B4:H10">
    <sortCondition ref="C6"/>
  </sortState>
  <mergeCells count="1">
    <mergeCell ref="B2:H2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"/>
  <sheetViews>
    <sheetView tabSelected="1" zoomScale="89" zoomScaleNormal="89" workbookViewId="0">
      <selection activeCell="E13" sqref="E13"/>
    </sheetView>
  </sheetViews>
  <sheetFormatPr defaultRowHeight="13.5" x14ac:dyDescent="0.15"/>
  <cols>
    <col min="1" max="1" width="5" customWidth="1"/>
    <col min="2" max="4" width="10.625" customWidth="1"/>
    <col min="5" max="8" width="11.625" customWidth="1"/>
  </cols>
  <sheetData>
    <row r="2" spans="1:8" ht="30.75" customHeight="1" thickBot="1" x14ac:dyDescent="0.2">
      <c r="A2" s="2"/>
      <c r="B2" s="6" t="s">
        <v>46</v>
      </c>
      <c r="C2" s="6"/>
      <c r="D2" s="6"/>
      <c r="E2" s="6"/>
      <c r="F2" s="6"/>
      <c r="G2" s="6"/>
      <c r="H2" s="6"/>
    </row>
    <row r="3" spans="1:8" ht="15.95" customHeight="1" x14ac:dyDescent="0.15">
      <c r="A3" s="1"/>
      <c r="B3" s="46" t="s">
        <v>0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5</v>
      </c>
      <c r="H3" s="16" t="s">
        <v>6</v>
      </c>
    </row>
    <row r="4" spans="1:8" ht="15.95" customHeight="1" x14ac:dyDescent="0.15">
      <c r="A4" s="1"/>
      <c r="B4" s="47" t="str">
        <f>"01002"</f>
        <v>01002</v>
      </c>
      <c r="C4" s="3" t="s">
        <v>7</v>
      </c>
      <c r="D4" s="3" t="s">
        <v>10</v>
      </c>
      <c r="E4" s="7">
        <v>2000</v>
      </c>
      <c r="F4" s="7">
        <v>500</v>
      </c>
      <c r="G4" s="7">
        <v>500</v>
      </c>
      <c r="H4" s="53">
        <f>SUM(E4:G4)</f>
        <v>3000</v>
      </c>
    </row>
    <row r="5" spans="1:8" ht="15.95" customHeight="1" x14ac:dyDescent="0.15">
      <c r="A5" s="1"/>
      <c r="B5" s="47" t="str">
        <f>"01001"</f>
        <v>01001</v>
      </c>
      <c r="C5" s="3" t="s">
        <v>8</v>
      </c>
      <c r="D5" s="3" t="s">
        <v>9</v>
      </c>
      <c r="E5" s="7">
        <v>3000</v>
      </c>
      <c r="F5" s="7">
        <v>8000</v>
      </c>
      <c r="G5" s="7">
        <v>700</v>
      </c>
      <c r="H5" s="53">
        <f t="shared" ref="H5:H10" si="0">SUM(E5:G5)</f>
        <v>11700</v>
      </c>
    </row>
    <row r="6" spans="1:8" ht="15.95" customHeight="1" x14ac:dyDescent="0.15">
      <c r="A6" s="1"/>
      <c r="B6" s="47" t="str">
        <f>"02004"</f>
        <v>02004</v>
      </c>
      <c r="C6" s="3" t="s">
        <v>11</v>
      </c>
      <c r="D6" s="3" t="s">
        <v>12</v>
      </c>
      <c r="E6" s="7">
        <v>2500</v>
      </c>
      <c r="F6" s="7">
        <v>600</v>
      </c>
      <c r="G6" s="7">
        <v>1000</v>
      </c>
      <c r="H6" s="53">
        <f t="shared" si="0"/>
        <v>4100</v>
      </c>
    </row>
    <row r="7" spans="1:8" ht="15.95" customHeight="1" x14ac:dyDescent="0.15">
      <c r="A7" s="1"/>
      <c r="B7" s="47" t="str">
        <f>"03001"</f>
        <v>03001</v>
      </c>
      <c r="C7" s="3" t="s">
        <v>13</v>
      </c>
      <c r="D7" s="3" t="s">
        <v>14</v>
      </c>
      <c r="E7" s="7">
        <v>2000</v>
      </c>
      <c r="F7" s="7">
        <v>800</v>
      </c>
      <c r="G7" s="7">
        <v>200</v>
      </c>
      <c r="H7" s="53">
        <f t="shared" si="0"/>
        <v>3000</v>
      </c>
    </row>
    <row r="8" spans="1:8" ht="15.95" customHeight="1" x14ac:dyDescent="0.15">
      <c r="A8" s="1"/>
      <c r="B8" s="47" t="str">
        <f>"02021"</f>
        <v>02021</v>
      </c>
      <c r="C8" s="3" t="s">
        <v>11</v>
      </c>
      <c r="D8" s="3" t="s">
        <v>15</v>
      </c>
      <c r="E8" s="7">
        <v>1500</v>
      </c>
      <c r="F8" s="7">
        <v>300</v>
      </c>
      <c r="G8" s="7">
        <v>300</v>
      </c>
      <c r="H8" s="53">
        <f t="shared" si="0"/>
        <v>2100</v>
      </c>
    </row>
    <row r="9" spans="1:8" ht="15.95" customHeight="1" x14ac:dyDescent="0.15">
      <c r="A9" s="1"/>
      <c r="B9" s="47" t="str">
        <f>"01003"</f>
        <v>01003</v>
      </c>
      <c r="C9" s="3" t="s">
        <v>7</v>
      </c>
      <c r="D9" s="3" t="s">
        <v>16</v>
      </c>
      <c r="E9" s="7">
        <v>3000</v>
      </c>
      <c r="F9" s="7">
        <v>1000</v>
      </c>
      <c r="G9" s="7">
        <v>500</v>
      </c>
      <c r="H9" s="53">
        <f t="shared" si="0"/>
        <v>4500</v>
      </c>
    </row>
    <row r="10" spans="1:8" ht="15.95" customHeight="1" thickBot="1" x14ac:dyDescent="0.2">
      <c r="A10" s="1"/>
      <c r="B10" s="52" t="str">
        <f>"03007"</f>
        <v>03007</v>
      </c>
      <c r="C10" s="54" t="s">
        <v>13</v>
      </c>
      <c r="D10" s="54" t="s">
        <v>17</v>
      </c>
      <c r="E10" s="55">
        <v>1800</v>
      </c>
      <c r="F10" s="55">
        <v>800</v>
      </c>
      <c r="G10" s="55">
        <v>600</v>
      </c>
      <c r="H10" s="56">
        <f t="shared" si="0"/>
        <v>3200</v>
      </c>
    </row>
  </sheetData>
  <mergeCells count="1">
    <mergeCell ref="B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13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topLeftCell="A2" workbookViewId="0">
      <selection activeCell="B5" sqref="B5:I7"/>
    </sheetView>
  </sheetViews>
  <sheetFormatPr defaultRowHeight="13.5" x14ac:dyDescent="0.15"/>
  <cols>
    <col min="1" max="1" width="7.125" customWidth="1"/>
    <col min="2" max="2" width="9.75" customWidth="1"/>
    <col min="6" max="6" width="10.5" bestFit="1" customWidth="1"/>
  </cols>
  <sheetData>
    <row r="2" spans="2:9" x14ac:dyDescent="0.15">
      <c r="F2" s="5"/>
    </row>
    <row r="3" spans="2:9" ht="20.25" customHeight="1" thickBot="1" x14ac:dyDescent="0.2">
      <c r="B3" s="9" t="s">
        <v>31</v>
      </c>
      <c r="C3" s="9"/>
      <c r="D3" s="9"/>
      <c r="E3" s="9"/>
      <c r="F3" s="9"/>
      <c r="G3" s="9"/>
      <c r="H3" s="9"/>
      <c r="I3" s="9"/>
    </row>
    <row r="4" spans="2:9" ht="21.75" customHeight="1" x14ac:dyDescent="0.15">
      <c r="B4" s="14" t="s">
        <v>25</v>
      </c>
      <c r="C4" s="15" t="s">
        <v>26</v>
      </c>
      <c r="D4" s="15" t="s">
        <v>27</v>
      </c>
      <c r="E4" s="15" t="s">
        <v>19</v>
      </c>
      <c r="F4" s="15" t="s">
        <v>20</v>
      </c>
      <c r="G4" s="15" t="s">
        <v>21</v>
      </c>
      <c r="H4" s="15" t="s">
        <v>22</v>
      </c>
      <c r="I4" s="16" t="s">
        <v>23</v>
      </c>
    </row>
    <row r="5" spans="2:9" ht="21.75" customHeight="1" x14ac:dyDescent="0.15">
      <c r="B5" s="17">
        <v>1</v>
      </c>
      <c r="C5" s="10" t="s">
        <v>28</v>
      </c>
      <c r="D5" s="11" t="s">
        <v>10</v>
      </c>
      <c r="E5" s="12"/>
      <c r="F5" s="12"/>
      <c r="G5" s="12" t="s">
        <v>32</v>
      </c>
      <c r="H5" s="12"/>
      <c r="I5" s="18"/>
    </row>
    <row r="6" spans="2:9" ht="21.75" customHeight="1" x14ac:dyDescent="0.15">
      <c r="B6" s="19">
        <v>2</v>
      </c>
      <c r="C6" s="10"/>
      <c r="D6" s="11" t="s">
        <v>24</v>
      </c>
      <c r="E6" s="12" t="s">
        <v>32</v>
      </c>
      <c r="F6" s="13"/>
      <c r="G6" s="12"/>
      <c r="H6" s="12"/>
      <c r="I6" s="18"/>
    </row>
    <row r="7" spans="2:9" ht="21.75" customHeight="1" thickBot="1" x14ac:dyDescent="0.2">
      <c r="B7" s="30">
        <v>3</v>
      </c>
      <c r="C7" s="31"/>
      <c r="D7" s="32" t="s">
        <v>16</v>
      </c>
      <c r="E7" s="33"/>
      <c r="F7" s="33"/>
      <c r="G7" s="33"/>
      <c r="H7" s="33"/>
      <c r="I7" s="34" t="s">
        <v>32</v>
      </c>
    </row>
    <row r="8" spans="2:9" ht="21.75" customHeight="1" thickTop="1" x14ac:dyDescent="0.15">
      <c r="B8" s="25">
        <v>4</v>
      </c>
      <c r="C8" s="26" t="s">
        <v>29</v>
      </c>
      <c r="D8" s="27" t="s">
        <v>12</v>
      </c>
      <c r="E8" s="28"/>
      <c r="F8" s="28" t="s">
        <v>32</v>
      </c>
      <c r="G8" s="28"/>
      <c r="H8" s="28"/>
      <c r="I8" s="29"/>
    </row>
    <row r="9" spans="2:9" ht="21.75" customHeight="1" thickBot="1" x14ac:dyDescent="0.2">
      <c r="B9" s="30">
        <v>5</v>
      </c>
      <c r="C9" s="31"/>
      <c r="D9" s="32" t="s">
        <v>15</v>
      </c>
      <c r="E9" s="33"/>
      <c r="F9" s="33"/>
      <c r="G9" s="33"/>
      <c r="H9" s="33"/>
      <c r="I9" s="34"/>
    </row>
    <row r="10" spans="2:9" ht="21.75" customHeight="1" thickTop="1" x14ac:dyDescent="0.15">
      <c r="B10" s="25">
        <v>6</v>
      </c>
      <c r="C10" s="26" t="s">
        <v>30</v>
      </c>
      <c r="D10" s="27" t="s">
        <v>14</v>
      </c>
      <c r="E10" s="28"/>
      <c r="F10" s="28"/>
      <c r="G10" s="28"/>
      <c r="H10" s="28" t="s">
        <v>32</v>
      </c>
      <c r="I10" s="29"/>
    </row>
    <row r="11" spans="2:9" ht="21.75" customHeight="1" thickBot="1" x14ac:dyDescent="0.2">
      <c r="B11" s="20">
        <v>7</v>
      </c>
      <c r="C11" s="21"/>
      <c r="D11" s="22" t="s">
        <v>17</v>
      </c>
      <c r="E11" s="23"/>
      <c r="F11" s="23"/>
      <c r="G11" s="23"/>
      <c r="H11" s="23"/>
      <c r="I11" s="24"/>
    </row>
  </sheetData>
  <mergeCells count="4">
    <mergeCell ref="B3:I3"/>
    <mergeCell ref="C5:C7"/>
    <mergeCell ref="C8:C9"/>
    <mergeCell ref="C10:C1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1</vt:i4>
      </vt:variant>
    </vt:vector>
  </HeadingPairs>
  <TitlesOfParts>
    <vt:vector size="8" baseType="lpstr">
      <vt:lpstr>工资表</vt:lpstr>
      <vt:lpstr>统计</vt:lpstr>
      <vt:lpstr>排序</vt:lpstr>
      <vt:lpstr>筛选</vt:lpstr>
      <vt:lpstr>分类汇总</vt:lpstr>
      <vt:lpstr>图表</vt:lpstr>
      <vt:lpstr>考勤表</vt:lpstr>
      <vt:lpstr>工资表!Print_Area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dap</dc:creator>
  <cp:lastModifiedBy>dap</cp:lastModifiedBy>
  <cp:lastPrinted>2014-06-02T09:50:08Z</cp:lastPrinted>
  <dcterms:created xsi:type="dcterms:W3CDTF">2014-06-02T00:41:55Z</dcterms:created>
  <dcterms:modified xsi:type="dcterms:W3CDTF">2014-06-02T14:36:45Z</dcterms:modified>
</cp:coreProperties>
</file>